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JULKAISUT\Maakuntatilastot\2020_02\"/>
    </mc:Choice>
  </mc:AlternateContent>
  <bookViews>
    <workbookView xWindow="0" yWindow="0" windowWidth="25200" windowHeight="11850"/>
  </bookViews>
  <sheets>
    <sheet name="Taulu 1 vienti" sheetId="6" r:id="rId1"/>
    <sheet name="Taulu 2 tuonti" sheetId="2" r:id="rId2"/>
    <sheet name="Taulu 3 vienti" sheetId="7" r:id="rId3"/>
    <sheet name="Taulu 4 tuonti" sheetId="3" r:id="rId4"/>
    <sheet name="Taulu 5 vienti" sheetId="8" r:id="rId5"/>
    <sheet name="Taulu 6 tuonti" sheetId="4" r:id="rId6"/>
    <sheet name="Taulu 7 vienti" sheetId="9" r:id="rId7"/>
    <sheet name="Taulu 8 tuonti" sheetId="5" r:id="rId8"/>
  </sheets>
  <externalReferences>
    <externalReference r:id="rId9"/>
    <externalReference r:id="rId10"/>
    <externalReference r:id="rId11"/>
    <externalReference r:id="rId12"/>
  </externalReferences>
  <definedNames>
    <definedName name="KOE5_OS1" localSheetId="0">#REF!</definedName>
    <definedName name="KOE5_OS1" localSheetId="2">#REF!</definedName>
    <definedName name="KOE5_OS1" localSheetId="4">#REF!</definedName>
    <definedName name="KOE5_OS1" localSheetId="6">#REF!</definedName>
    <definedName name="KOE5_OS1">#REF!</definedName>
    <definedName name="LKMSUM_VIE2014">#REF!</definedName>
    <definedName name="OTYSUM_VIE2013">#REF!</definedName>
    <definedName name="OTYSUM_VIE2014">#REF!</definedName>
    <definedName name="TOLSUM_VIE2013">#REF!</definedName>
    <definedName name="TOLSUM_VIE2014">#REF!</definedName>
    <definedName name="VIE_OS4" localSheetId="0">#REF!</definedName>
    <definedName name="VIE_OS4" localSheetId="2">#REF!</definedName>
    <definedName name="VIE_OS4" localSheetId="4">#REF!</definedName>
    <definedName name="VIE_OS4" localSheetId="6">#REF!</definedName>
    <definedName name="VIE_OS4">#REF!</definedName>
    <definedName name="VIE_PUUTT_SUM" localSheetId="0">#REF!</definedName>
    <definedName name="VIE_PUUTT_SUM" localSheetId="2">#REF!</definedName>
    <definedName name="VIE_PUUTT_SUM" localSheetId="4">#REF!</definedName>
    <definedName name="VIE_PUUTT_SUM" localSheetId="6">#REF!</definedName>
    <definedName name="VIE_PUUTT_SUM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9" l="1"/>
  <c r="F29" i="9"/>
  <c r="E29" i="9"/>
  <c r="D29" i="9"/>
  <c r="C29" i="9"/>
  <c r="B29" i="9"/>
  <c r="H8" i="6"/>
  <c r="H9" i="6"/>
  <c r="H10" i="6"/>
  <c r="H11" i="6"/>
  <c r="H12" i="6"/>
  <c r="H13" i="6"/>
  <c r="H14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C22" i="6"/>
  <c r="G22" i="6"/>
  <c r="H22" i="6"/>
  <c r="C23" i="6"/>
  <c r="G23" i="6"/>
  <c r="H23" i="6"/>
  <c r="C24" i="6"/>
  <c r="G24" i="6"/>
  <c r="H24" i="6"/>
  <c r="C25" i="6"/>
  <c r="G25" i="6"/>
  <c r="H25" i="6"/>
  <c r="C26" i="6"/>
  <c r="G26" i="6"/>
  <c r="H26" i="6"/>
  <c r="B27" i="6"/>
  <c r="C27" i="6" s="1"/>
  <c r="G27" i="6"/>
  <c r="H27" i="6"/>
  <c r="B28" i="6"/>
  <c r="C8" i="6" s="1"/>
  <c r="D28" i="6"/>
  <c r="E8" i="6" s="1"/>
  <c r="F28" i="6"/>
  <c r="G8" i="6" s="1"/>
  <c r="H28" i="6"/>
  <c r="G29" i="5"/>
  <c r="F29" i="5"/>
  <c r="E29" i="5"/>
  <c r="D29" i="5"/>
  <c r="C29" i="5"/>
  <c r="B29" i="5"/>
  <c r="F28" i="2"/>
  <c r="H28" i="2" s="1"/>
  <c r="D28" i="2"/>
  <c r="B28" i="2"/>
  <c r="B27" i="2" s="1"/>
  <c r="C27" i="2" s="1"/>
  <c r="H27" i="2"/>
  <c r="G27" i="2"/>
  <c r="E27" i="2"/>
  <c r="E28" i="2" s="1"/>
  <c r="H26" i="2"/>
  <c r="G26" i="2"/>
  <c r="E26" i="2"/>
  <c r="C26" i="2"/>
  <c r="H25" i="2"/>
  <c r="G25" i="2"/>
  <c r="E25" i="2"/>
  <c r="C25" i="2"/>
  <c r="H24" i="2"/>
  <c r="G24" i="2"/>
  <c r="E24" i="2"/>
  <c r="C24" i="2"/>
  <c r="H23" i="2"/>
  <c r="G23" i="2"/>
  <c r="E23" i="2"/>
  <c r="C23" i="2"/>
  <c r="H22" i="2"/>
  <c r="G22" i="2"/>
  <c r="E22" i="2"/>
  <c r="C22" i="2"/>
  <c r="H21" i="2"/>
  <c r="G21" i="2"/>
  <c r="E21" i="2"/>
  <c r="C21" i="2"/>
  <c r="H20" i="2"/>
  <c r="G20" i="2"/>
  <c r="E20" i="2"/>
  <c r="C20" i="2"/>
  <c r="H19" i="2"/>
  <c r="G19" i="2"/>
  <c r="E19" i="2"/>
  <c r="C19" i="2"/>
  <c r="H18" i="2"/>
  <c r="G18" i="2"/>
  <c r="E18" i="2"/>
  <c r="C18" i="2"/>
  <c r="H17" i="2"/>
  <c r="G17" i="2"/>
  <c r="E17" i="2"/>
  <c r="C17" i="2"/>
  <c r="H16" i="2"/>
  <c r="G16" i="2"/>
  <c r="E16" i="2"/>
  <c r="C16" i="2"/>
  <c r="H15" i="2"/>
  <c r="G15" i="2"/>
  <c r="E15" i="2"/>
  <c r="C15" i="2"/>
  <c r="H14" i="2"/>
  <c r="G14" i="2"/>
  <c r="E14" i="2"/>
  <c r="C14" i="2"/>
  <c r="H13" i="2"/>
  <c r="G13" i="2"/>
  <c r="E13" i="2"/>
  <c r="C13" i="2"/>
  <c r="H12" i="2"/>
  <c r="G12" i="2"/>
  <c r="E12" i="2"/>
  <c r="C12" i="2"/>
  <c r="H11" i="2"/>
  <c r="G11" i="2"/>
  <c r="E11" i="2"/>
  <c r="C11" i="2"/>
  <c r="H10" i="2"/>
  <c r="G10" i="2"/>
  <c r="E10" i="2"/>
  <c r="C10" i="2"/>
  <c r="H9" i="2"/>
  <c r="G9" i="2"/>
  <c r="E9" i="2"/>
  <c r="C9" i="2"/>
  <c r="H8" i="2"/>
  <c r="G8" i="2"/>
  <c r="G28" i="2" s="1"/>
  <c r="E8" i="2"/>
  <c r="C8" i="2"/>
  <c r="G15" i="6" l="1"/>
  <c r="G14" i="6"/>
  <c r="G13" i="6"/>
  <c r="G12" i="6"/>
  <c r="G11" i="6"/>
  <c r="G10" i="6"/>
  <c r="G9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28" i="6" s="1"/>
  <c r="C21" i="6"/>
  <c r="C20" i="6"/>
  <c r="C19" i="6"/>
  <c r="C18" i="6"/>
  <c r="C17" i="6"/>
  <c r="C16" i="6"/>
  <c r="C15" i="6"/>
  <c r="C14" i="6"/>
  <c r="C13" i="6"/>
  <c r="C12" i="6"/>
  <c r="C11" i="6"/>
  <c r="C10" i="6"/>
  <c r="C28" i="6" s="1"/>
  <c r="C9" i="6"/>
  <c r="C28" i="2"/>
  <c r="G28" i="6" l="1"/>
</calcChain>
</file>

<file path=xl/sharedStrings.xml><?xml version="1.0" encoding="utf-8"?>
<sst xmlns="http://schemas.openxmlformats.org/spreadsheetml/2006/main" count="459" uniqueCount="78">
  <si>
    <t>Taulu 2. Tuonnin arvot maakunnittain vuosina 2019 − 2020 (1-6)</t>
  </si>
  <si>
    <t>Tabell 2. Import efter landskap åren 2019 − 2020 (1-6)</t>
  </si>
  <si>
    <t>2019 (1-6)</t>
  </si>
  <si>
    <t>2020 (1-6)</t>
  </si>
  <si>
    <t>Tuonti</t>
  </si>
  <si>
    <t>Osuus</t>
  </si>
  <si>
    <t>Muutos</t>
  </si>
  <si>
    <t>Maakunta - Landskap</t>
  </si>
  <si>
    <t>Import</t>
  </si>
  <si>
    <t>Andel</t>
  </si>
  <si>
    <t>Förändring</t>
  </si>
  <si>
    <t>milj. e</t>
  </si>
  <si>
    <t>%</t>
  </si>
  <si>
    <t>Uusimaa - Nyland</t>
  </si>
  <si>
    <t>Varsinais-Suomi - Egentliga Finland</t>
  </si>
  <si>
    <t>Satakunta - Satakunta</t>
  </si>
  <si>
    <t>Kanta-Häme - Egentliga Tavastland</t>
  </si>
  <si>
    <t>Pirkanmaa - Birkaland</t>
  </si>
  <si>
    <t>Päijät-Häme - Päijänne-Tavastland</t>
  </si>
  <si>
    <t>Kymenlaakso - Kymmenedalen</t>
  </si>
  <si>
    <t>Etelä-Karjala - Södra Karelen</t>
  </si>
  <si>
    <t>Etelä-Savo - Södra Savolax</t>
  </si>
  <si>
    <t>Pohjois-Savo - Norra Savolax</t>
  </si>
  <si>
    <t>Pohjois-Karjala - Norra Karelen</t>
  </si>
  <si>
    <t>Keski-Suomi - Mellersta Finland</t>
  </si>
  <si>
    <t>Etelä-Pohjanmaa - Södra Österbotten</t>
  </si>
  <si>
    <t>Pohjanmaa - Österbotten</t>
  </si>
  <si>
    <t>Keski-Pohjanmaa - Mellersta Österbotten</t>
  </si>
  <si>
    <t>Pohjois-Pohjanmaa - Norra Österbotten</t>
  </si>
  <si>
    <t>Kainuu - Kajanaland</t>
  </si>
  <si>
    <t>Lappi - Lappland</t>
  </si>
  <si>
    <t>Ahvenanmaa - Åland</t>
  </si>
  <si>
    <t>Tuntematon - Okänd</t>
  </si>
  <si>
    <t>Yhteensä - Totalt</t>
  </si>
  <si>
    <t>Taulu 4. Toimialojen osuudet (%) tuonnista maakunnittain vuosina 2019 − 2020 (1-6)</t>
  </si>
  <si>
    <t>Tabell 4. Import efter landskap åren 2019 − 2020 (1-6), andel (%) efter näringsgren</t>
  </si>
  <si>
    <t xml:space="preserve"> Osuudet toimialoittain</t>
  </si>
  <si>
    <t>Teollisuus</t>
  </si>
  <si>
    <t>Kauppa</t>
  </si>
  <si>
    <t>Muut</t>
  </si>
  <si>
    <t>Industri</t>
  </si>
  <si>
    <t>Handel</t>
  </si>
  <si>
    <t>Andra</t>
  </si>
  <si>
    <t>Taulu 6. Omistajatyyppien osuudet (%) tuonnista maakunnittain 2019 − 2020 (1-6)</t>
  </si>
  <si>
    <t>Tabell 6. Import efter landskap åren 2019 − 2020 (1-6), andel (%) efter ägartyp</t>
  </si>
  <si>
    <t>2019</t>
  </si>
  <si>
    <t>Tuonti
Import</t>
  </si>
  <si>
    <t>Yksityinen
 kotimainen</t>
  </si>
  <si>
    <t>Valtio tai
 kunta</t>
  </si>
  <si>
    <t>Ulkomaalais-
omisteinen</t>
  </si>
  <si>
    <t>Valtio tai 
kunta</t>
  </si>
  <si>
    <t>Privat
 inhemsk</t>
  </si>
  <si>
    <t>Stat eller 
kommun</t>
  </si>
  <si>
    <t>Utlands-
ägd</t>
  </si>
  <si>
    <t>Stat eller
 kommun</t>
  </si>
  <si>
    <t>Taulu 8. Yritysten toimipaikkojen* lukumäärät tuonnissa maakunnittain 2019 − 2020 (1-6) (kauppa yhteensä ja ulkokauppa)</t>
  </si>
  <si>
    <t>Tabell 8. Import efter landskap åren 2019 − 2020 (1-6), antal företag* (totalhandel samt externhandel)</t>
  </si>
  <si>
    <t>Yhteensä</t>
  </si>
  <si>
    <t>Ulkokauppa</t>
  </si>
  <si>
    <t>Total</t>
  </si>
  <si>
    <t>Externhandel</t>
  </si>
  <si>
    <t>lkm</t>
  </si>
  <si>
    <t>antal</t>
  </si>
  <si>
    <t>*Yritysten toimipaikat, joiden tavaroiden ulkomaankaupan arvo oli yli 5000 euroa tarkasteluajanjaksolla.</t>
  </si>
  <si>
    <t xml:space="preserve">Ulkokaupalla tarkoitetaan EU-alueen ulkopuolelle suuntautuvaa kauppaa. </t>
  </si>
  <si>
    <t>Externhandel är handel med icke-EU-länder.</t>
  </si>
  <si>
    <t>Export</t>
  </si>
  <si>
    <t>Vienti</t>
  </si>
  <si>
    <t>Tabell 1. Export efter landskap åren 2019 − 2020 (1-6)</t>
  </si>
  <si>
    <t>Taulu 1. Viennin arvo maakunnittain vuosina 2019 − 2020 (1-6)</t>
  </si>
  <si>
    <t>Tabell 3. Export efter landskap åren 2019 − 2020 (1-6), andel (%) efter näringsgren</t>
  </si>
  <si>
    <t>Taulu 3. Toimialojen osuudet (%) viennistä maakunnittain vuosina 2019 − 2020 (1-6)</t>
  </si>
  <si>
    <t>Privat 
inhemsk</t>
  </si>
  <si>
    <t>Vienti
Export</t>
  </si>
  <si>
    <t>Tabell 5. Export efter landskap åren 2019 − 2020 (1-6), andel (%) efter ägartyp</t>
  </si>
  <si>
    <t>Taulu 5. Omistajatyyppien osuudet (%) viennistä maakunnittain 2019 − 2020 (1-6)</t>
  </si>
  <si>
    <t>Taulu 7. Yritysten toimipaikkojen* lukumäärät viennissä maakunnittain 2019 − 2020 (1-6) (kauppa yhteensä ja ulkokauppa)</t>
  </si>
  <si>
    <t>Tabell 7. Export efter landskap åren 2019 − 2020 (1-6), antal företag* (totalhandel samt externhandel)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</si>
</sst>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MS Sans Serif"/>
      <family val="2"/>
    </font>
    <font>
      <b/>
      <sz val="9"/>
      <color indexed="18"/>
      <name val="Arial"/>
      <family val="2"/>
    </font>
    <font>
      <i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double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double">
        <color indexed="64"/>
      </right>
      <top/>
      <bottom/>
      <diagonal/>
    </border>
    <border>
      <left style="thin">
        <color theme="0" tint="-0.499984740745262"/>
      </left>
      <right style="double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indexed="64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1" applyFont="1" applyFill="1"/>
    <xf numFmtId="3" fontId="1" fillId="0" borderId="0" xfId="1" applyNumberFormat="1"/>
    <xf numFmtId="0" fontId="1" fillId="0" borderId="0" xfId="1"/>
    <xf numFmtId="0" fontId="1" fillId="0" borderId="0" xfId="1" applyFill="1"/>
    <xf numFmtId="0" fontId="3" fillId="0" borderId="1" xfId="1" applyFont="1" applyFill="1" applyBorder="1" applyAlignment="1">
      <alignment horizontal="center"/>
    </xf>
    <xf numFmtId="1" fontId="4" fillId="0" borderId="2" xfId="1" applyNumberFormat="1" applyFont="1" applyFill="1" applyBorder="1" applyAlignment="1">
      <alignment horizontal="right"/>
    </xf>
    <xf numFmtId="164" fontId="4" fillId="0" borderId="3" xfId="1" applyNumberFormat="1" applyFont="1" applyFill="1" applyBorder="1" applyAlignment="1">
      <alignment horizontal="left"/>
    </xf>
    <xf numFmtId="1" fontId="4" fillId="0" borderId="4" xfId="1" applyNumberFormat="1" applyFont="1" applyFill="1" applyBorder="1" applyAlignment="1">
      <alignment horizontal="left"/>
    </xf>
    <xf numFmtId="0" fontId="5" fillId="0" borderId="5" xfId="1" applyFont="1" applyFill="1" applyBorder="1" applyAlignment="1"/>
    <xf numFmtId="3" fontId="2" fillId="0" borderId="0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2" fillId="0" borderId="6" xfId="1" applyNumberFormat="1" applyFont="1" applyFill="1" applyBorder="1" applyAlignment="1">
      <alignment horizontal="right"/>
    </xf>
    <xf numFmtId="3" fontId="5" fillId="0" borderId="7" xfId="1" applyNumberFormat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horizontal="right"/>
    </xf>
    <xf numFmtId="3" fontId="5" fillId="0" borderId="6" xfId="1" applyNumberFormat="1" applyFont="1" applyFill="1" applyBorder="1" applyAlignment="1">
      <alignment horizontal="right"/>
    </xf>
    <xf numFmtId="0" fontId="5" fillId="0" borderId="8" xfId="1" applyFont="1" applyFill="1" applyBorder="1" applyAlignment="1"/>
    <xf numFmtId="3" fontId="5" fillId="0" borderId="9" xfId="1" applyNumberFormat="1" applyFont="1" applyFill="1" applyBorder="1" applyAlignment="1">
      <alignment horizontal="right"/>
    </xf>
    <xf numFmtId="164" fontId="5" fillId="0" borderId="9" xfId="1" applyNumberFormat="1" applyFont="1" applyFill="1" applyBorder="1" applyAlignment="1">
      <alignment horizontal="right"/>
    </xf>
    <xf numFmtId="3" fontId="5" fillId="0" borderId="10" xfId="1" applyNumberFormat="1" applyFont="1" applyFill="1" applyBorder="1" applyAlignment="1">
      <alignment horizontal="right"/>
    </xf>
    <xf numFmtId="3" fontId="5" fillId="0" borderId="11" xfId="1" applyNumberFormat="1" applyFont="1" applyFill="1" applyBorder="1" applyAlignment="1">
      <alignment horizontal="right"/>
    </xf>
    <xf numFmtId="0" fontId="5" fillId="0" borderId="12" xfId="1" applyFont="1" applyFill="1" applyBorder="1" applyAlignment="1"/>
    <xf numFmtId="3" fontId="5" fillId="0" borderId="13" xfId="1" applyNumberFormat="1" applyFont="1" applyFill="1" applyBorder="1" applyAlignment="1"/>
    <xf numFmtId="164" fontId="5" fillId="0" borderId="13" xfId="1" applyNumberFormat="1" applyFont="1" applyFill="1" applyBorder="1" applyAlignment="1"/>
    <xf numFmtId="3" fontId="5" fillId="0" borderId="14" xfId="1" applyNumberFormat="1" applyFont="1" applyFill="1" applyBorder="1" applyAlignment="1"/>
    <xf numFmtId="164" fontId="5" fillId="0" borderId="15" xfId="1" applyNumberFormat="1" applyFont="1" applyFill="1" applyBorder="1" applyAlignment="1"/>
    <xf numFmtId="3" fontId="6" fillId="0" borderId="0" xfId="1" applyNumberFormat="1" applyFont="1"/>
    <xf numFmtId="2" fontId="1" fillId="0" borderId="0" xfId="1" applyNumberFormat="1"/>
    <xf numFmtId="0" fontId="5" fillId="0" borderId="16" xfId="1" applyFont="1" applyFill="1" applyBorder="1" applyAlignment="1"/>
    <xf numFmtId="3" fontId="5" fillId="0" borderId="17" xfId="1" applyNumberFormat="1" applyFont="1" applyFill="1" applyBorder="1" applyAlignment="1"/>
    <xf numFmtId="164" fontId="5" fillId="0" borderId="17" xfId="1" applyNumberFormat="1" applyFont="1" applyFill="1" applyBorder="1" applyAlignment="1"/>
    <xf numFmtId="3" fontId="5" fillId="0" borderId="18" xfId="1" applyNumberFormat="1" applyFont="1" applyFill="1" applyBorder="1" applyAlignment="1"/>
    <xf numFmtId="164" fontId="5" fillId="0" borderId="19" xfId="1" applyNumberFormat="1" applyFont="1" applyFill="1" applyBorder="1" applyAlignment="1"/>
    <xf numFmtId="0" fontId="2" fillId="0" borderId="0" xfId="2" applyFont="1"/>
    <xf numFmtId="0" fontId="1" fillId="0" borderId="0" xfId="2" applyFont="1" applyFill="1"/>
    <xf numFmtId="0" fontId="5" fillId="0" borderId="0" xfId="2"/>
    <xf numFmtId="0" fontId="5" fillId="0" borderId="0" xfId="2" applyFill="1"/>
    <xf numFmtId="0" fontId="7" fillId="0" borderId="0" xfId="2" applyFont="1" applyFill="1" applyBorder="1" applyAlignment="1">
      <alignment horizontal="left"/>
    </xf>
    <xf numFmtId="0" fontId="5" fillId="0" borderId="20" xfId="2" applyFill="1" applyBorder="1" applyAlignment="1"/>
    <xf numFmtId="0" fontId="4" fillId="0" borderId="2" xfId="2" applyFont="1" applyFill="1" applyBorder="1" applyAlignment="1">
      <alignment horizontal="right"/>
    </xf>
    <xf numFmtId="0" fontId="4" fillId="0" borderId="3" xfId="2" applyFont="1" applyFill="1" applyBorder="1" applyAlignment="1">
      <alignment horizontal="right"/>
    </xf>
    <xf numFmtId="0" fontId="4" fillId="0" borderId="4" xfId="2" applyFont="1" applyFill="1" applyBorder="1" applyAlignment="1">
      <alignment horizontal="right"/>
    </xf>
    <xf numFmtId="0" fontId="5" fillId="0" borderId="6" xfId="2" applyFill="1" applyBorder="1" applyAlignment="1"/>
    <xf numFmtId="3" fontId="7" fillId="0" borderId="6" xfId="2" applyNumberFormat="1" applyFont="1" applyFill="1" applyBorder="1" applyAlignment="1">
      <alignment horizontal="right"/>
    </xf>
    <xf numFmtId="0" fontId="7" fillId="0" borderId="0" xfId="2" applyFont="1" applyFill="1" applyBorder="1" applyAlignment="1">
      <alignment horizontal="right"/>
    </xf>
    <xf numFmtId="0" fontId="7" fillId="0" borderId="7" xfId="2" applyFont="1" applyFill="1" applyBorder="1" applyAlignment="1">
      <alignment horizontal="right"/>
    </xf>
    <xf numFmtId="3" fontId="7" fillId="0" borderId="0" xfId="2" applyNumberFormat="1" applyFont="1" applyFill="1" applyBorder="1" applyAlignment="1">
      <alignment horizontal="right"/>
    </xf>
    <xf numFmtId="0" fontId="7" fillId="0" borderId="0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5" fillId="0" borderId="6" xfId="2" applyBorder="1"/>
    <xf numFmtId="0" fontId="5" fillId="0" borderId="10" xfId="2" applyFill="1" applyBorder="1" applyAlignment="1"/>
    <xf numFmtId="0" fontId="7" fillId="0" borderId="10" xfId="2" applyFont="1" applyFill="1" applyBorder="1" applyAlignment="1">
      <alignment horizontal="right"/>
    </xf>
    <xf numFmtId="0" fontId="7" fillId="0" borderId="9" xfId="2" applyFont="1" applyFill="1" applyBorder="1" applyAlignment="1">
      <alignment horizontal="right"/>
    </xf>
    <xf numFmtId="0" fontId="7" fillId="0" borderId="11" xfId="2" applyFont="1" applyFill="1" applyBorder="1" applyAlignment="1">
      <alignment horizontal="right"/>
    </xf>
    <xf numFmtId="0" fontId="5" fillId="0" borderId="14" xfId="2" applyFill="1" applyBorder="1" applyAlignment="1"/>
    <xf numFmtId="3" fontId="8" fillId="0" borderId="14" xfId="2" applyNumberFormat="1" applyFont="1" applyFill="1" applyBorder="1" applyAlignment="1"/>
    <xf numFmtId="164" fontId="8" fillId="0" borderId="13" xfId="3" applyNumberFormat="1" applyFont="1" applyFill="1" applyBorder="1" applyAlignment="1"/>
    <xf numFmtId="164" fontId="8" fillId="0" borderId="15" xfId="3" applyNumberFormat="1" applyFont="1" applyFill="1" applyBorder="1" applyAlignment="1"/>
    <xf numFmtId="3" fontId="8" fillId="0" borderId="13" xfId="2" applyNumberFormat="1" applyFont="1" applyFill="1" applyBorder="1" applyAlignment="1"/>
    <xf numFmtId="0" fontId="7" fillId="0" borderId="18" xfId="2" applyFont="1" applyFill="1" applyBorder="1" applyAlignment="1">
      <alignment horizontal="left"/>
    </xf>
    <xf numFmtId="3" fontId="8" fillId="0" borderId="18" xfId="2" applyNumberFormat="1" applyFont="1" applyFill="1" applyBorder="1" applyAlignment="1"/>
    <xf numFmtId="164" fontId="8" fillId="0" borderId="17" xfId="3" applyNumberFormat="1" applyFont="1" applyFill="1" applyBorder="1" applyAlignment="1"/>
    <xf numFmtId="164" fontId="8" fillId="0" borderId="19" xfId="3" applyNumberFormat="1" applyFont="1" applyFill="1" applyBorder="1" applyAlignment="1"/>
    <xf numFmtId="3" fontId="8" fillId="0" borderId="17" xfId="2" applyNumberFormat="1" applyFont="1" applyFill="1" applyBorder="1" applyAlignment="1"/>
    <xf numFmtId="0" fontId="5" fillId="0" borderId="1" xfId="2" applyFill="1" applyBorder="1" applyAlignment="1"/>
    <xf numFmtId="0" fontId="4" fillId="0" borderId="2" xfId="2" quotePrefix="1" applyFont="1" applyFill="1" applyBorder="1" applyAlignment="1">
      <alignment horizontal="right"/>
    </xf>
    <xf numFmtId="0" fontId="8" fillId="0" borderId="5" xfId="2" applyFont="1" applyFill="1" applyBorder="1" applyAlignment="1"/>
    <xf numFmtId="3" fontId="9" fillId="0" borderId="0" xfId="2" applyNumberFormat="1" applyFont="1" applyFill="1" applyBorder="1" applyAlignment="1">
      <alignment horizontal="right"/>
    </xf>
    <xf numFmtId="0" fontId="9" fillId="0" borderId="0" xfId="2" applyFont="1" applyFill="1" applyBorder="1" applyAlignment="1">
      <alignment horizontal="left"/>
    </xf>
    <xf numFmtId="0" fontId="9" fillId="0" borderId="0" xfId="2" applyFont="1" applyFill="1" applyBorder="1" applyAlignment="1">
      <alignment horizontal="center"/>
    </xf>
    <xf numFmtId="3" fontId="9" fillId="0" borderId="6" xfId="2" applyNumberFormat="1" applyFont="1" applyFill="1" applyBorder="1" applyAlignment="1">
      <alignment horizontal="right"/>
    </xf>
    <xf numFmtId="0" fontId="9" fillId="0" borderId="7" xfId="2" applyFont="1" applyFill="1" applyBorder="1" applyAlignment="1">
      <alignment horizontal="center"/>
    </xf>
    <xf numFmtId="3" fontId="9" fillId="0" borderId="0" xfId="2" applyNumberFormat="1" applyFont="1" applyFill="1" applyBorder="1" applyAlignment="1">
      <alignment horizontal="right" wrapText="1"/>
    </xf>
    <xf numFmtId="0" fontId="9" fillId="0" borderId="0" xfId="2" applyFont="1" applyFill="1" applyBorder="1" applyAlignment="1">
      <alignment horizontal="right" wrapText="1"/>
    </xf>
    <xf numFmtId="3" fontId="9" fillId="0" borderId="6" xfId="2" applyNumberFormat="1" applyFont="1" applyFill="1" applyBorder="1" applyAlignment="1">
      <alignment horizontal="right" wrapText="1"/>
    </xf>
    <xf numFmtId="0" fontId="9" fillId="0" borderId="7" xfId="2" applyFont="1" applyFill="1" applyBorder="1" applyAlignment="1">
      <alignment horizontal="right" wrapText="1"/>
    </xf>
    <xf numFmtId="0" fontId="8" fillId="0" borderId="5" xfId="2" applyFont="1" applyBorder="1"/>
    <xf numFmtId="0" fontId="8" fillId="0" borderId="8" xfId="2" applyFont="1" applyFill="1" applyBorder="1" applyAlignment="1"/>
    <xf numFmtId="0" fontId="9" fillId="0" borderId="9" xfId="2" applyFont="1" applyFill="1" applyBorder="1" applyAlignment="1">
      <alignment horizontal="right"/>
    </xf>
    <xf numFmtId="0" fontId="9" fillId="0" borderId="10" xfId="2" applyFont="1" applyFill="1" applyBorder="1" applyAlignment="1">
      <alignment horizontal="right"/>
    </xf>
    <xf numFmtId="0" fontId="9" fillId="0" borderId="11" xfId="2" applyFont="1" applyFill="1" applyBorder="1" applyAlignment="1">
      <alignment horizontal="right"/>
    </xf>
    <xf numFmtId="0" fontId="8" fillId="0" borderId="12" xfId="2" applyFont="1" applyFill="1" applyBorder="1" applyAlignment="1"/>
    <xf numFmtId="0" fontId="9" fillId="0" borderId="16" xfId="2" applyFont="1" applyFill="1" applyBorder="1" applyAlignment="1">
      <alignment horizontal="left"/>
    </xf>
    <xf numFmtId="0" fontId="8" fillId="0" borderId="20" xfId="2" applyFont="1" applyFill="1" applyBorder="1" applyAlignment="1"/>
    <xf numFmtId="0" fontId="4" fillId="0" borderId="21" xfId="2" applyFont="1" applyFill="1" applyBorder="1" applyAlignment="1">
      <alignment horizontal="right"/>
    </xf>
    <xf numFmtId="0" fontId="4" fillId="0" borderId="22" xfId="2" applyFont="1" applyFill="1" applyBorder="1" applyAlignment="1">
      <alignment horizontal="right"/>
    </xf>
    <xf numFmtId="0" fontId="10" fillId="0" borderId="0" xfId="1" applyFont="1"/>
    <xf numFmtId="0" fontId="8" fillId="0" borderId="6" xfId="2" applyFont="1" applyFill="1" applyBorder="1" applyAlignment="1"/>
    <xf numFmtId="3" fontId="9" fillId="0" borderId="20" xfId="2" applyNumberFormat="1" applyFont="1" applyFill="1" applyBorder="1" applyAlignment="1">
      <alignment horizontal="right"/>
    </xf>
    <xf numFmtId="3" fontId="9" fillId="0" borderId="23" xfId="2" applyNumberFormat="1" applyFont="1" applyFill="1" applyBorder="1" applyAlignment="1">
      <alignment horizontal="right"/>
    </xf>
    <xf numFmtId="3" fontId="9" fillId="0" borderId="24" xfId="2" applyNumberFormat="1" applyFont="1" applyFill="1" applyBorder="1" applyAlignment="1">
      <alignment horizontal="right"/>
    </xf>
    <xf numFmtId="3" fontId="9" fillId="0" borderId="25" xfId="2" applyNumberFormat="1" applyFont="1" applyFill="1" applyBorder="1" applyAlignment="1">
      <alignment horizontal="right"/>
    </xf>
    <xf numFmtId="3" fontId="9" fillId="0" borderId="26" xfId="2" applyNumberFormat="1" applyFont="1" applyFill="1" applyBorder="1" applyAlignment="1">
      <alignment horizontal="right"/>
    </xf>
    <xf numFmtId="0" fontId="11" fillId="0" borderId="10" xfId="2" applyFont="1" applyFill="1" applyBorder="1" applyAlignment="1">
      <alignment horizontal="left"/>
    </xf>
    <xf numFmtId="0" fontId="8" fillId="0" borderId="10" xfId="2" applyFont="1" applyFill="1" applyBorder="1" applyAlignment="1">
      <alignment horizontal="right"/>
    </xf>
    <xf numFmtId="0" fontId="8" fillId="0" borderId="27" xfId="2" applyFont="1" applyFill="1" applyBorder="1" applyAlignment="1">
      <alignment horizontal="right"/>
    </xf>
    <xf numFmtId="0" fontId="8" fillId="0" borderId="28" xfId="2" applyFont="1" applyFill="1" applyBorder="1" applyAlignment="1">
      <alignment horizontal="right"/>
    </xf>
    <xf numFmtId="0" fontId="8" fillId="0" borderId="14" xfId="2" applyFont="1" applyFill="1" applyBorder="1" applyAlignment="1"/>
    <xf numFmtId="3" fontId="8" fillId="0" borderId="29" xfId="2" applyNumberFormat="1" applyFont="1" applyFill="1" applyBorder="1" applyAlignment="1"/>
    <xf numFmtId="3" fontId="8" fillId="0" borderId="30" xfId="2" applyNumberFormat="1" applyFont="1" applyFill="1" applyBorder="1" applyAlignment="1"/>
    <xf numFmtId="3" fontId="10" fillId="0" borderId="0" xfId="1" applyNumberFormat="1" applyFont="1"/>
    <xf numFmtId="0" fontId="9" fillId="0" borderId="18" xfId="2" applyFont="1" applyFill="1" applyBorder="1" applyAlignment="1">
      <alignment horizontal="left"/>
    </xf>
    <xf numFmtId="3" fontId="8" fillId="0" borderId="31" xfId="2" applyNumberFormat="1" applyFont="1" applyFill="1" applyBorder="1" applyAlignment="1"/>
    <xf numFmtId="3" fontId="8" fillId="0" borderId="32" xfId="2" applyNumberFormat="1" applyFont="1" applyFill="1" applyBorder="1" applyAlignment="1"/>
    <xf numFmtId="0" fontId="12" fillId="0" borderId="0" xfId="2" applyFont="1" applyFill="1" applyBorder="1" applyAlignment="1"/>
    <xf numFmtId="0" fontId="8" fillId="0" borderId="0" xfId="1" applyFont="1"/>
    <xf numFmtId="0" fontId="5" fillId="0" borderId="0" xfId="1" applyFont="1"/>
    <xf numFmtId="3" fontId="5" fillId="0" borderId="0" xfId="1" applyNumberFormat="1" applyFont="1"/>
    <xf numFmtId="165" fontId="5" fillId="0" borderId="0" xfId="1" applyNumberFormat="1" applyFont="1"/>
    <xf numFmtId="3" fontId="2" fillId="0" borderId="0" xfId="1" applyNumberFormat="1" applyFont="1"/>
    <xf numFmtId="0" fontId="13" fillId="0" borderId="5" xfId="1" applyFont="1" applyFill="1" applyBorder="1" applyAlignment="1"/>
    <xf numFmtId="164" fontId="13" fillId="0" borderId="15" xfId="1" applyNumberFormat="1" applyFont="1" applyFill="1" applyBorder="1" applyAlignment="1"/>
    <xf numFmtId="164" fontId="13" fillId="0" borderId="13" xfId="1" applyNumberFormat="1" applyFont="1" applyFill="1" applyBorder="1" applyAlignment="1"/>
    <xf numFmtId="3" fontId="13" fillId="0" borderId="13" xfId="1" applyNumberFormat="1" applyFont="1" applyFill="1" applyBorder="1" applyAlignment="1"/>
    <xf numFmtId="3" fontId="13" fillId="0" borderId="14" xfId="1" applyNumberFormat="1" applyFont="1" applyFill="1" applyBorder="1" applyAlignment="1"/>
    <xf numFmtId="0" fontId="13" fillId="0" borderId="12" xfId="1" applyFont="1" applyFill="1" applyBorder="1" applyAlignment="1"/>
    <xf numFmtId="3" fontId="13" fillId="0" borderId="11" xfId="1" applyNumberFormat="1" applyFont="1" applyFill="1" applyBorder="1" applyAlignment="1">
      <alignment horizontal="right"/>
    </xf>
    <xf numFmtId="164" fontId="13" fillId="0" borderId="9" xfId="1" applyNumberFormat="1" applyFont="1" applyFill="1" applyBorder="1" applyAlignment="1">
      <alignment horizontal="right"/>
    </xf>
    <xf numFmtId="3" fontId="13" fillId="0" borderId="9" xfId="1" applyNumberFormat="1" applyFont="1" applyFill="1" applyBorder="1" applyAlignment="1">
      <alignment horizontal="right"/>
    </xf>
    <xf numFmtId="3" fontId="13" fillId="0" borderId="10" xfId="1" applyNumberFormat="1" applyFont="1" applyFill="1" applyBorder="1" applyAlignment="1">
      <alignment horizontal="right"/>
    </xf>
    <xf numFmtId="0" fontId="13" fillId="0" borderId="8" xfId="1" applyFont="1" applyFill="1" applyBorder="1" applyAlignment="1"/>
    <xf numFmtId="3" fontId="13" fillId="0" borderId="7" xfId="1" applyNumberFormat="1" applyFont="1" applyFill="1" applyBorder="1" applyAlignment="1">
      <alignment horizontal="right"/>
    </xf>
    <xf numFmtId="164" fontId="13" fillId="0" borderId="0" xfId="1" applyNumberFormat="1" applyFont="1" applyFill="1" applyBorder="1" applyAlignment="1">
      <alignment horizontal="right"/>
    </xf>
    <xf numFmtId="3" fontId="13" fillId="0" borderId="0" xfId="1" applyNumberFormat="1" applyFont="1" applyFill="1" applyBorder="1" applyAlignment="1">
      <alignment horizontal="right"/>
    </xf>
    <xf numFmtId="3" fontId="13" fillId="0" borderId="6" xfId="1" applyNumberFormat="1" applyFont="1" applyFill="1" applyBorder="1" applyAlignment="1">
      <alignment horizontal="right"/>
    </xf>
    <xf numFmtId="3" fontId="14" fillId="0" borderId="0" xfId="1" applyNumberFormat="1" applyFont="1" applyFill="1" applyBorder="1" applyAlignment="1">
      <alignment horizontal="right"/>
    </xf>
    <xf numFmtId="3" fontId="14" fillId="0" borderId="6" xfId="1" applyNumberFormat="1" applyFont="1" applyFill="1" applyBorder="1" applyAlignment="1">
      <alignment horizontal="right"/>
    </xf>
    <xf numFmtId="1" fontId="14" fillId="0" borderId="4" xfId="1" applyNumberFormat="1" applyFont="1" applyFill="1" applyBorder="1" applyAlignment="1">
      <alignment horizontal="left"/>
    </xf>
    <xf numFmtId="164" fontId="14" fillId="0" borderId="3" xfId="1" applyNumberFormat="1" applyFont="1" applyFill="1" applyBorder="1" applyAlignment="1">
      <alignment horizontal="left"/>
    </xf>
    <xf numFmtId="1" fontId="14" fillId="0" borderId="2" xfId="1" applyNumberFormat="1" applyFont="1" applyFill="1" applyBorder="1" applyAlignment="1">
      <alignment horizontal="right"/>
    </xf>
    <xf numFmtId="1" fontId="14" fillId="0" borderId="3" xfId="1" applyNumberFormat="1" applyFont="1" applyFill="1" applyBorder="1" applyAlignment="1">
      <alignment horizontal="right"/>
    </xf>
    <xf numFmtId="0" fontId="14" fillId="0" borderId="1" xfId="1" applyFont="1" applyFill="1" applyBorder="1" applyAlignment="1">
      <alignment horizontal="center"/>
    </xf>
    <xf numFmtId="0" fontId="5" fillId="0" borderId="0" xfId="1" applyFont="1" applyFill="1"/>
    <xf numFmtId="164" fontId="1" fillId="0" borderId="0" xfId="1" applyNumberFormat="1"/>
    <xf numFmtId="0" fontId="7" fillId="0" borderId="7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8" fillId="0" borderId="10" xfId="2" applyFont="1" applyFill="1" applyBorder="1" applyAlignment="1"/>
    <xf numFmtId="0" fontId="8" fillId="0" borderId="6" xfId="2" applyFont="1" applyBorder="1"/>
    <xf numFmtId="0" fontId="9" fillId="0" borderId="7" xfId="2" applyFont="1" applyFill="1" applyBorder="1" applyAlignment="1">
      <alignment horizontal="left"/>
    </xf>
    <xf numFmtId="0" fontId="9" fillId="0" borderId="7" xfId="2" applyFont="1" applyFill="1" applyBorder="1" applyAlignment="1">
      <alignment horizontal="left" wrapText="1"/>
    </xf>
    <xf numFmtId="0" fontId="9" fillId="0" borderId="0" xfId="2" applyFont="1" applyFill="1" applyBorder="1" applyAlignment="1">
      <alignment horizontal="left" wrapText="1"/>
    </xf>
    <xf numFmtId="0" fontId="4" fillId="0" borderId="33" xfId="2" applyFont="1" applyFill="1" applyBorder="1" applyAlignment="1">
      <alignment horizontal="right"/>
    </xf>
    <xf numFmtId="3" fontId="9" fillId="0" borderId="34" xfId="2" applyNumberFormat="1" applyFont="1" applyFill="1" applyBorder="1" applyAlignment="1">
      <alignment horizontal="right"/>
    </xf>
    <xf numFmtId="0" fontId="11" fillId="0" borderId="8" xfId="2" applyFont="1" applyFill="1" applyBorder="1" applyAlignment="1">
      <alignment horizontal="left"/>
    </xf>
    <xf numFmtId="0" fontId="8" fillId="0" borderId="9" xfId="2" applyFont="1" applyFill="1" applyBorder="1" applyAlignment="1">
      <alignment horizontal="right"/>
    </xf>
    <xf numFmtId="0" fontId="8" fillId="0" borderId="35" xfId="2" applyFont="1" applyFill="1" applyBorder="1" applyAlignment="1">
      <alignment horizontal="right"/>
    </xf>
    <xf numFmtId="3" fontId="8" fillId="0" borderId="36" xfId="2" applyNumberFormat="1" applyFont="1" applyFill="1" applyBorder="1" applyAlignment="1"/>
    <xf numFmtId="3" fontId="8" fillId="0" borderId="37" xfId="2" applyNumberFormat="1" applyFont="1" applyFill="1" applyBorder="1" applyAlignment="1"/>
    <xf numFmtId="0" fontId="13" fillId="0" borderId="38" xfId="1" applyFont="1" applyFill="1" applyBorder="1" applyAlignment="1"/>
    <xf numFmtId="3" fontId="13" fillId="0" borderId="39" xfId="1" applyNumberFormat="1" applyFont="1" applyFill="1" applyBorder="1" applyAlignment="1"/>
    <xf numFmtId="164" fontId="13" fillId="0" borderId="39" xfId="1" applyNumberFormat="1" applyFont="1" applyFill="1" applyBorder="1" applyAlignment="1"/>
    <xf numFmtId="3" fontId="13" fillId="0" borderId="40" xfId="1" applyNumberFormat="1" applyFont="1" applyFill="1" applyBorder="1" applyAlignment="1"/>
    <xf numFmtId="164" fontId="13" fillId="0" borderId="41" xfId="1" applyNumberFormat="1" applyFont="1" applyFill="1" applyBorder="1" applyAlignment="1"/>
    <xf numFmtId="0" fontId="4" fillId="0" borderId="2" xfId="2" quotePrefix="1" applyFont="1" applyFill="1" applyBorder="1" applyAlignment="1">
      <alignment horizontal="left"/>
    </xf>
    <xf numFmtId="0" fontId="4" fillId="0" borderId="3" xfId="2" quotePrefix="1" applyFont="1" applyFill="1" applyBorder="1" applyAlignment="1">
      <alignment horizontal="left"/>
    </xf>
    <xf numFmtId="0" fontId="4" fillId="0" borderId="3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164" fontId="4" fillId="0" borderId="4" xfId="1" applyNumberFormat="1" applyFont="1" applyFill="1" applyBorder="1" applyAlignment="1">
      <alignment horizontal="left"/>
    </xf>
    <xf numFmtId="164" fontId="5" fillId="0" borderId="7" xfId="1" applyNumberFormat="1" applyFont="1" applyFill="1" applyBorder="1" applyAlignment="1">
      <alignment horizontal="right"/>
    </xf>
    <xf numFmtId="164" fontId="5" fillId="0" borderId="11" xfId="1" applyNumberFormat="1" applyFont="1" applyFill="1" applyBorder="1" applyAlignment="1">
      <alignment horizontal="right"/>
    </xf>
    <xf numFmtId="164" fontId="5" fillId="0" borderId="42" xfId="1" applyNumberFormat="1" applyFont="1" applyFill="1" applyBorder="1" applyAlignment="1">
      <alignment horizontal="right"/>
    </xf>
    <xf numFmtId="164" fontId="14" fillId="0" borderId="4" xfId="1" applyNumberFormat="1" applyFont="1" applyFill="1" applyBorder="1" applyAlignment="1">
      <alignment horizontal="left"/>
    </xf>
    <xf numFmtId="164" fontId="13" fillId="0" borderId="42" xfId="1" applyNumberFormat="1" applyFont="1" applyFill="1" applyBorder="1" applyAlignment="1">
      <alignment horizontal="right"/>
    </xf>
    <xf numFmtId="164" fontId="13" fillId="0" borderId="7" xfId="1" applyNumberFormat="1" applyFont="1" applyFill="1" applyBorder="1" applyAlignment="1">
      <alignment horizontal="right"/>
    </xf>
    <xf numFmtId="164" fontId="13" fillId="0" borderId="11" xfId="1" applyNumberFormat="1" applyFont="1" applyFill="1" applyBorder="1" applyAlignment="1">
      <alignment horizontal="right"/>
    </xf>
  </cellXfs>
  <cellStyles count="4">
    <cellStyle name="Normaali" xfId="0" builtinId="0"/>
    <cellStyle name="Normaali 2" xfId="1"/>
    <cellStyle name="Normaali 2 2" xfId="2"/>
    <cellStyle name="Prosentti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ue_tuonti_2019-2020_2muokattu%20(Tallennettu%20automaattisesti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t/aluetilasto/alue_vie2015/Alue2014vie_TO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JULKAISUT/Maakuntatilastot/2016_02/alue_vie2014/Alue2014vie_TO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lue_vienti_2019-2020_2muokattu%20(Tallennettu%20automaattisesti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2_tuonti"/>
      <sheetName val="Tau4_tuonti"/>
      <sheetName val="Taul6_tuonti"/>
      <sheetName val="Tau8_tuonti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u3_TOL_vie"/>
      <sheetName val="TOLSUM_VIE2015"/>
      <sheetName val="Taulu5_OTY_vie"/>
      <sheetName val="OTYSUM_VIE2015"/>
      <sheetName val="Taulu7_LKM_vie"/>
      <sheetName val="LKMSUM_VIE2015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u3_TOL_vie"/>
      <sheetName val="TOLSUM_VIE2014"/>
      <sheetName val="Taulu5_OTY_vie"/>
      <sheetName val="OTYSUM_VIE2014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7_vient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workbookViewId="0">
      <selection activeCell="A3" sqref="A3"/>
    </sheetView>
  </sheetViews>
  <sheetFormatPr defaultRowHeight="12.75" x14ac:dyDescent="0.2"/>
  <cols>
    <col min="1" max="1" width="34.7109375" style="106" customWidth="1"/>
    <col min="2" max="2" width="9.140625" style="107" customWidth="1"/>
    <col min="3" max="3" width="7" style="106" customWidth="1"/>
    <col min="4" max="4" width="9.140625" style="106"/>
    <col min="5" max="5" width="7" style="106" customWidth="1"/>
    <col min="6" max="6" width="9.140625" style="106"/>
    <col min="7" max="7" width="7" style="106" customWidth="1"/>
    <col min="8" max="8" width="10.7109375" style="106" customWidth="1"/>
    <col min="9" max="11" width="9.140625" style="106"/>
    <col min="12" max="17" width="9.140625" style="106" customWidth="1"/>
    <col min="18" max="18" width="11" style="106" customWidth="1"/>
    <col min="19" max="16384" width="9.140625" style="106"/>
  </cols>
  <sheetData>
    <row r="1" spans="1:18" x14ac:dyDescent="0.2">
      <c r="A1" s="1" t="s">
        <v>69</v>
      </c>
    </row>
    <row r="2" spans="1:18" x14ac:dyDescent="0.2">
      <c r="A2" s="1" t="s">
        <v>68</v>
      </c>
      <c r="C2" s="107"/>
    </row>
    <row r="3" spans="1:18" ht="13.5" thickBot="1" x14ac:dyDescent="0.25">
      <c r="A3" s="132"/>
    </row>
    <row r="4" spans="1:18" ht="15.95" customHeight="1" thickBot="1" x14ac:dyDescent="0.25">
      <c r="A4" s="131"/>
      <c r="B4" s="130">
        <v>2019</v>
      </c>
      <c r="C4" s="128"/>
      <c r="D4" s="129" t="s">
        <v>2</v>
      </c>
      <c r="E4" s="161"/>
      <c r="F4" s="129" t="s">
        <v>3</v>
      </c>
      <c r="G4" s="128"/>
      <c r="H4" s="127"/>
    </row>
    <row r="5" spans="1:18" ht="12.75" customHeight="1" x14ac:dyDescent="0.2">
      <c r="A5" s="110"/>
      <c r="B5" s="125" t="s">
        <v>67</v>
      </c>
      <c r="C5" s="122" t="s">
        <v>5</v>
      </c>
      <c r="D5" s="126" t="s">
        <v>67</v>
      </c>
      <c r="E5" s="162" t="s">
        <v>5</v>
      </c>
      <c r="F5" s="126" t="s">
        <v>67</v>
      </c>
      <c r="G5" s="122" t="s">
        <v>5</v>
      </c>
      <c r="H5" s="121" t="s">
        <v>6</v>
      </c>
    </row>
    <row r="6" spans="1:18" ht="12.75" customHeight="1" x14ac:dyDescent="0.2">
      <c r="A6" s="110" t="s">
        <v>7</v>
      </c>
      <c r="B6" s="123" t="s">
        <v>66</v>
      </c>
      <c r="C6" s="122" t="s">
        <v>9</v>
      </c>
      <c r="D6" s="124" t="s">
        <v>66</v>
      </c>
      <c r="E6" s="163" t="s">
        <v>9</v>
      </c>
      <c r="F6" s="124" t="s">
        <v>66</v>
      </c>
      <c r="G6" s="122" t="s">
        <v>9</v>
      </c>
      <c r="H6" s="121" t="s">
        <v>10</v>
      </c>
    </row>
    <row r="7" spans="1:18" ht="12.75" customHeight="1" x14ac:dyDescent="0.2">
      <c r="A7" s="120"/>
      <c r="B7" s="118" t="s">
        <v>11</v>
      </c>
      <c r="C7" s="117" t="s">
        <v>12</v>
      </c>
      <c r="D7" s="119" t="s">
        <v>11</v>
      </c>
      <c r="E7" s="164" t="s">
        <v>12</v>
      </c>
      <c r="F7" s="119" t="s">
        <v>11</v>
      </c>
      <c r="G7" s="117" t="s">
        <v>12</v>
      </c>
      <c r="H7" s="116" t="s">
        <v>12</v>
      </c>
    </row>
    <row r="8" spans="1:18" ht="18" customHeight="1" x14ac:dyDescent="0.2">
      <c r="A8" s="115" t="s">
        <v>13</v>
      </c>
      <c r="B8" s="113">
        <v>19361.206920000001</v>
      </c>
      <c r="C8" s="112">
        <f>B8/B$28*100</f>
        <v>29.761794299102707</v>
      </c>
      <c r="D8" s="114">
        <v>9778</v>
      </c>
      <c r="E8" s="111">
        <f>D8/D$28*100</f>
        <v>29.572902218871988</v>
      </c>
      <c r="F8" s="114">
        <v>8041</v>
      </c>
      <c r="G8" s="112">
        <f>F8/F$28*100</f>
        <v>29.405342932804185</v>
      </c>
      <c r="H8" s="111">
        <f>F8/D8*100-100</f>
        <v>-17.764368991613821</v>
      </c>
      <c r="I8" s="109"/>
      <c r="J8" s="107"/>
      <c r="K8" s="108"/>
      <c r="M8" s="107"/>
      <c r="N8" s="107"/>
      <c r="P8" s="107"/>
      <c r="R8" s="107"/>
    </row>
    <row r="9" spans="1:18" ht="15.95" customHeight="1" x14ac:dyDescent="0.2">
      <c r="A9" s="115" t="s">
        <v>14</v>
      </c>
      <c r="B9" s="113">
        <v>7450.2096289999999</v>
      </c>
      <c r="C9" s="112">
        <f>B9/B$28*100</f>
        <v>11.452364895415947</v>
      </c>
      <c r="D9" s="114">
        <v>3633</v>
      </c>
      <c r="E9" s="111">
        <f>D9/D$28*100</f>
        <v>10.987763730943131</v>
      </c>
      <c r="F9" s="114">
        <v>2430</v>
      </c>
      <c r="G9" s="112">
        <f>F9/F$28*100</f>
        <v>8.8863304721694032</v>
      </c>
      <c r="H9" s="111">
        <f>F9/D9*100-100</f>
        <v>-33.113129644921557</v>
      </c>
      <c r="I9" s="109"/>
      <c r="J9" s="107"/>
      <c r="K9" s="108"/>
      <c r="M9" s="107"/>
      <c r="N9" s="107"/>
      <c r="P9" s="107"/>
      <c r="R9" s="107"/>
    </row>
    <row r="10" spans="1:18" ht="15.95" customHeight="1" x14ac:dyDescent="0.2">
      <c r="A10" s="115" t="s">
        <v>15</v>
      </c>
      <c r="B10" s="113">
        <v>3982.230223</v>
      </c>
      <c r="C10" s="112">
        <f>B10/B$28*100</f>
        <v>6.1214322659899505</v>
      </c>
      <c r="D10" s="114">
        <v>1969</v>
      </c>
      <c r="E10" s="111">
        <f>D10/D$28*100</f>
        <v>5.9551078409653249</v>
      </c>
      <c r="F10" s="114">
        <v>1970</v>
      </c>
      <c r="G10" s="112">
        <f>F10/F$28*100</f>
        <v>7.2041444568616146</v>
      </c>
      <c r="H10" s="111">
        <f>F10/D10*100-100</f>
        <v>5.0787201625183798E-2</v>
      </c>
      <c r="I10" s="109"/>
      <c r="J10" s="107"/>
      <c r="K10" s="108"/>
      <c r="M10" s="107"/>
      <c r="N10" s="107"/>
      <c r="P10" s="107"/>
      <c r="R10" s="107"/>
    </row>
    <row r="11" spans="1:18" ht="15.95" customHeight="1" x14ac:dyDescent="0.2">
      <c r="A11" s="115" t="s">
        <v>16</v>
      </c>
      <c r="B11" s="113">
        <v>1393.886512</v>
      </c>
      <c r="C11" s="112">
        <f>B11/B$28*100</f>
        <v>2.1426641333802636</v>
      </c>
      <c r="D11" s="114">
        <v>739</v>
      </c>
      <c r="E11" s="111">
        <f>D11/D$28*100</f>
        <v>2.2350557107533651</v>
      </c>
      <c r="F11" s="114">
        <v>671</v>
      </c>
      <c r="G11" s="112">
        <f>F11/F$28*100</f>
        <v>2.4537974266772302</v>
      </c>
      <c r="H11" s="111">
        <f>F11/D11*100-100</f>
        <v>-9.2016238159675225</v>
      </c>
      <c r="I11" s="109"/>
      <c r="J11" s="107"/>
      <c r="K11" s="108"/>
      <c r="M11" s="107"/>
      <c r="N11" s="107"/>
      <c r="P11" s="107"/>
      <c r="R11" s="107"/>
    </row>
    <row r="12" spans="1:18" ht="15.95" customHeight="1" x14ac:dyDescent="0.2">
      <c r="A12" s="115" t="s">
        <v>17</v>
      </c>
      <c r="B12" s="113">
        <v>5261.0238330000002</v>
      </c>
      <c r="C12" s="112">
        <f>B12/B$28*100</f>
        <v>8.0871770942481565</v>
      </c>
      <c r="D12" s="114">
        <v>2669</v>
      </c>
      <c r="E12" s="111">
        <f>D12/D$28*100</f>
        <v>8.0722106792973349</v>
      </c>
      <c r="F12" s="114">
        <v>2398</v>
      </c>
      <c r="G12" s="112">
        <f>F12/F$28*100</f>
        <v>8.7693088363219047</v>
      </c>
      <c r="H12" s="111">
        <f>F12/D12*100-100</f>
        <v>-10.153615586361937</v>
      </c>
      <c r="I12" s="109"/>
      <c r="J12" s="107"/>
      <c r="K12" s="108"/>
      <c r="M12" s="107"/>
      <c r="N12" s="107"/>
      <c r="P12" s="107"/>
      <c r="R12" s="107"/>
    </row>
    <row r="13" spans="1:18" ht="15.95" customHeight="1" x14ac:dyDescent="0.2">
      <c r="A13" s="115" t="s">
        <v>18</v>
      </c>
      <c r="B13" s="113">
        <v>1896.6990920000001</v>
      </c>
      <c r="C13" s="112">
        <f>B13/B$28*100</f>
        <v>2.9155810614826527</v>
      </c>
      <c r="D13" s="114">
        <v>975</v>
      </c>
      <c r="E13" s="111">
        <f>D13/D$28*100</f>
        <v>2.9488218105338708</v>
      </c>
      <c r="F13" s="114">
        <v>780</v>
      </c>
      <c r="G13" s="112">
        <f>F13/F$28*100</f>
        <v>2.8524023737827715</v>
      </c>
      <c r="H13" s="111">
        <f>F13/D13*100-100</f>
        <v>-20</v>
      </c>
      <c r="I13" s="109"/>
      <c r="J13" s="107"/>
      <c r="K13" s="108"/>
      <c r="M13" s="107"/>
      <c r="N13" s="107"/>
      <c r="P13" s="107"/>
      <c r="R13" s="107"/>
    </row>
    <row r="14" spans="1:18" ht="15.95" customHeight="1" x14ac:dyDescent="0.2">
      <c r="A14" s="115" t="s">
        <v>19</v>
      </c>
      <c r="B14" s="113">
        <v>4676.2554559999999</v>
      </c>
      <c r="C14" s="112">
        <f>B14/B$28*100</f>
        <v>7.1882787858520922</v>
      </c>
      <c r="D14" s="114">
        <v>2484</v>
      </c>
      <c r="E14" s="111">
        <f>D14/D$28*100</f>
        <v>7.5126906434524461</v>
      </c>
      <c r="F14" s="114">
        <v>1559</v>
      </c>
      <c r="G14" s="112">
        <f>F14/F$28*100</f>
        <v>5.7011478214453088</v>
      </c>
      <c r="H14" s="111">
        <f>F14/D14*100-100</f>
        <v>-37.23832528180354</v>
      </c>
      <c r="I14" s="109"/>
      <c r="J14" s="107"/>
      <c r="K14" s="108"/>
      <c r="M14" s="107"/>
      <c r="N14" s="107"/>
      <c r="P14" s="107"/>
      <c r="R14" s="107"/>
    </row>
    <row r="15" spans="1:18" ht="15.95" customHeight="1" x14ac:dyDescent="0.2">
      <c r="A15" s="115" t="s">
        <v>20</v>
      </c>
      <c r="B15" s="113">
        <v>2105.8072219999999</v>
      </c>
      <c r="C15" s="112">
        <f>B15/B$28*100</f>
        <v>3.2370193466600741</v>
      </c>
      <c r="D15" s="114">
        <v>1119</v>
      </c>
      <c r="E15" s="111">
        <f>D15/D$28*100</f>
        <v>3.3843401087050271</v>
      </c>
      <c r="F15" s="114">
        <v>904</v>
      </c>
      <c r="G15" s="112">
        <f>F15/F$28*100</f>
        <v>3.3058612126918274</v>
      </c>
      <c r="H15" s="111">
        <f>F15/D15*100-100</f>
        <v>-19.213583556747096</v>
      </c>
      <c r="I15" s="109"/>
      <c r="J15" s="107"/>
      <c r="K15" s="108"/>
      <c r="M15" s="107"/>
      <c r="N15" s="107"/>
      <c r="P15" s="107"/>
      <c r="R15" s="107"/>
    </row>
    <row r="16" spans="1:18" ht="15.95" customHeight="1" x14ac:dyDescent="0.2">
      <c r="A16" s="115" t="s">
        <v>21</v>
      </c>
      <c r="B16" s="113">
        <v>374.38675160000003</v>
      </c>
      <c r="C16" s="112">
        <f>B16/B$28*100</f>
        <v>0.5755024227295672</v>
      </c>
      <c r="D16" s="114">
        <v>184</v>
      </c>
      <c r="E16" s="111">
        <f>D16/D$28*100</f>
        <v>0.55649560321869973</v>
      </c>
      <c r="F16" s="114">
        <v>180</v>
      </c>
      <c r="G16" s="112">
        <f>F16/F$28*100</f>
        <v>0.65824670164217802</v>
      </c>
      <c r="H16" s="111">
        <f>F16/D16*100-100</f>
        <v>-2.1739130434782652</v>
      </c>
      <c r="I16" s="109"/>
      <c r="J16" s="107"/>
      <c r="K16" s="108"/>
      <c r="M16" s="107"/>
      <c r="N16" s="107"/>
      <c r="P16" s="107"/>
      <c r="R16" s="107"/>
    </row>
    <row r="17" spans="1:18" ht="15.95" customHeight="1" x14ac:dyDescent="0.2">
      <c r="A17" s="115" t="s">
        <v>22</v>
      </c>
      <c r="B17" s="113">
        <v>1578.2337660000001</v>
      </c>
      <c r="C17" s="112">
        <f>B17/B$28*100</f>
        <v>2.4260403235022188</v>
      </c>
      <c r="D17" s="114">
        <v>832</v>
      </c>
      <c r="E17" s="111">
        <f>D17/D$28*100</f>
        <v>2.5163279449889031</v>
      </c>
      <c r="F17" s="114">
        <v>726</v>
      </c>
      <c r="G17" s="112">
        <f>F17/F$28*100</f>
        <v>2.6549283632901179</v>
      </c>
      <c r="H17" s="111">
        <f>F17/D17*100-100</f>
        <v>-12.740384615384613</v>
      </c>
      <c r="I17" s="109"/>
      <c r="J17" s="107"/>
      <c r="K17" s="108"/>
      <c r="M17" s="107"/>
      <c r="N17" s="107"/>
      <c r="P17" s="107"/>
      <c r="R17" s="107"/>
    </row>
    <row r="18" spans="1:18" ht="15.95" customHeight="1" x14ac:dyDescent="0.2">
      <c r="A18" s="115" t="s">
        <v>23</v>
      </c>
      <c r="B18" s="113">
        <v>921.38136950000001</v>
      </c>
      <c r="C18" s="112">
        <f>B18/B$28*100</f>
        <v>1.4163354021983949</v>
      </c>
      <c r="D18" s="114">
        <v>482</v>
      </c>
      <c r="E18" s="111">
        <f>D18/D$28*100</f>
        <v>1.4577765258228983</v>
      </c>
      <c r="F18" s="114">
        <v>391</v>
      </c>
      <c r="G18" s="112">
        <f>F18/F$28*100</f>
        <v>1.4298581130116199</v>
      </c>
      <c r="H18" s="111">
        <f>F18/D18*100-100</f>
        <v>-18.879668049792528</v>
      </c>
      <c r="I18" s="109"/>
      <c r="J18" s="107"/>
      <c r="K18" s="108"/>
      <c r="M18" s="107"/>
      <c r="N18" s="107"/>
      <c r="P18" s="107"/>
      <c r="R18" s="107"/>
    </row>
    <row r="19" spans="1:18" ht="15.95" customHeight="1" x14ac:dyDescent="0.2">
      <c r="A19" s="115" t="s">
        <v>24</v>
      </c>
      <c r="B19" s="113">
        <v>2687.2884079999999</v>
      </c>
      <c r="C19" s="112">
        <f>B19/B$28*100</f>
        <v>4.1308646280021879</v>
      </c>
      <c r="D19" s="114">
        <v>1406</v>
      </c>
      <c r="E19" s="111">
        <f>D19/D$28*100</f>
        <v>4.2523522724211515</v>
      </c>
      <c r="F19" s="114">
        <v>1187</v>
      </c>
      <c r="G19" s="112">
        <f>F19/F$28*100</f>
        <v>4.3407713047181407</v>
      </c>
      <c r="H19" s="111">
        <f>F19/D19*100-100</f>
        <v>-15.576102418207682</v>
      </c>
      <c r="I19" s="109"/>
      <c r="J19" s="107"/>
      <c r="K19" s="108"/>
      <c r="M19" s="107"/>
      <c r="N19" s="107"/>
      <c r="P19" s="107"/>
      <c r="R19" s="107"/>
    </row>
    <row r="20" spans="1:18" ht="15.95" customHeight="1" x14ac:dyDescent="0.2">
      <c r="A20" s="115" t="s">
        <v>25</v>
      </c>
      <c r="B20" s="113">
        <v>649.2593091</v>
      </c>
      <c r="C20" s="112">
        <f>B20/B$28*100</f>
        <v>0.99803292656570308</v>
      </c>
      <c r="D20" s="114">
        <v>338</v>
      </c>
      <c r="E20" s="111">
        <f>D20/D$28*100</f>
        <v>1.022258227651742</v>
      </c>
      <c r="F20" s="114">
        <v>313</v>
      </c>
      <c r="G20" s="112">
        <f>F20/F$28*100</f>
        <v>1.1446178756333429</v>
      </c>
      <c r="H20" s="111">
        <f>F20/D20*100-100</f>
        <v>-7.3964497041420145</v>
      </c>
      <c r="I20" s="109"/>
      <c r="J20" s="107"/>
      <c r="K20" s="108"/>
      <c r="M20" s="107"/>
      <c r="N20" s="107"/>
      <c r="P20" s="107"/>
      <c r="R20" s="107"/>
    </row>
    <row r="21" spans="1:18" ht="15.95" customHeight="1" x14ac:dyDescent="0.2">
      <c r="A21" s="115" t="s">
        <v>26</v>
      </c>
      <c r="B21" s="113">
        <v>3550.2058350000002</v>
      </c>
      <c r="C21" s="112">
        <f>B21/B$28*100</f>
        <v>5.4573300216939247</v>
      </c>
      <c r="D21" s="114">
        <v>1823</v>
      </c>
      <c r="E21" s="111">
        <f>D21/D$28*100</f>
        <v>5.5135406775417914</v>
      </c>
      <c r="F21" s="114">
        <v>1659</v>
      </c>
      <c r="G21" s="112">
        <f>F21/F$28*100</f>
        <v>6.0668404334687409</v>
      </c>
      <c r="H21" s="111">
        <f>F21/D21*100-100</f>
        <v>-8.9961601755348255</v>
      </c>
      <c r="I21" s="109"/>
      <c r="J21" s="107"/>
      <c r="K21" s="108"/>
      <c r="M21" s="107"/>
      <c r="N21" s="107"/>
      <c r="P21" s="107"/>
      <c r="R21" s="107"/>
    </row>
    <row r="22" spans="1:18" ht="15.95" customHeight="1" x14ac:dyDescent="0.2">
      <c r="A22" s="115" t="s">
        <v>27</v>
      </c>
      <c r="B22" s="113">
        <v>1715.0006229999999</v>
      </c>
      <c r="C22" s="112">
        <f>B22/B$28*100</f>
        <v>2.6362765490530169</v>
      </c>
      <c r="D22" s="114">
        <v>871</v>
      </c>
      <c r="E22" s="111">
        <f>D22/D$28*100</f>
        <v>2.6342808174102581</v>
      </c>
      <c r="F22" s="114">
        <v>954</v>
      </c>
      <c r="G22" s="112">
        <f>F22/F$28*100</f>
        <v>3.488707518703543</v>
      </c>
      <c r="H22" s="111">
        <f>F22/D22*100-100</f>
        <v>9.5292766934557989</v>
      </c>
      <c r="I22" s="109"/>
      <c r="J22" s="107"/>
      <c r="K22" s="108"/>
      <c r="M22" s="107"/>
      <c r="N22" s="107"/>
      <c r="P22" s="107"/>
      <c r="R22" s="107"/>
    </row>
    <row r="23" spans="1:18" ht="15.95" customHeight="1" x14ac:dyDescent="0.2">
      <c r="A23" s="115" t="s">
        <v>28</v>
      </c>
      <c r="B23" s="113">
        <v>2282.339563</v>
      </c>
      <c r="C23" s="112">
        <f>B23/B$28*100</f>
        <v>3.5083825546300171</v>
      </c>
      <c r="D23" s="114">
        <v>1147</v>
      </c>
      <c r="E23" s="111">
        <f>D23/D$28*100</f>
        <v>3.4690242222383074</v>
      </c>
      <c r="F23" s="114">
        <v>794</v>
      </c>
      <c r="G23" s="112">
        <f>F23/F$28*100</f>
        <v>2.903599339466052</v>
      </c>
      <c r="H23" s="111">
        <f>F23/D23*100-100</f>
        <v>-30.775937227550131</v>
      </c>
      <c r="I23" s="109"/>
      <c r="J23" s="107"/>
      <c r="K23" s="108"/>
      <c r="M23" s="107"/>
      <c r="N23" s="107"/>
      <c r="P23" s="107"/>
      <c r="R23" s="107"/>
    </row>
    <row r="24" spans="1:18" ht="15.95" customHeight="1" x14ac:dyDescent="0.2">
      <c r="A24" s="115" t="s">
        <v>29</v>
      </c>
      <c r="B24" s="113">
        <v>439.5721279</v>
      </c>
      <c r="C24" s="112">
        <f>B24/B$28*100</f>
        <v>0.6757045314496678</v>
      </c>
      <c r="D24" s="114">
        <v>211</v>
      </c>
      <c r="E24" s="111">
        <f>D24/D$28*100</f>
        <v>0.63815528412579148</v>
      </c>
      <c r="F24" s="114">
        <v>168</v>
      </c>
      <c r="G24" s="112">
        <f>F24/F$28*100</f>
        <v>0.61436358819936621</v>
      </c>
      <c r="H24" s="111">
        <f>F24/D24*100-100</f>
        <v>-20.379146919431278</v>
      </c>
      <c r="I24" s="109"/>
      <c r="J24" s="107"/>
      <c r="K24" s="108"/>
      <c r="M24" s="107"/>
      <c r="N24" s="107"/>
      <c r="P24" s="107"/>
      <c r="R24" s="107"/>
    </row>
    <row r="25" spans="1:18" ht="15.95" customHeight="1" x14ac:dyDescent="0.2">
      <c r="A25" s="115" t="s">
        <v>30</v>
      </c>
      <c r="B25" s="113">
        <v>3818.1657409999998</v>
      </c>
      <c r="C25" s="112">
        <f>B25/B$28*100</f>
        <v>5.8692344879666756</v>
      </c>
      <c r="D25" s="114">
        <v>1961</v>
      </c>
      <c r="E25" s="111">
        <f>D25/D$28*100</f>
        <v>5.9309123799558163</v>
      </c>
      <c r="F25" s="114">
        <v>1780</v>
      </c>
      <c r="G25" s="112">
        <f>F25/F$28*100</f>
        <v>6.5093284940170939</v>
      </c>
      <c r="H25" s="111">
        <f>F25/D25*100-100</f>
        <v>-9.2299847016828096</v>
      </c>
      <c r="I25" s="109"/>
      <c r="J25" s="107"/>
      <c r="K25" s="108"/>
      <c r="M25" s="107"/>
      <c r="N25" s="107"/>
      <c r="P25" s="107"/>
      <c r="R25" s="107"/>
    </row>
    <row r="26" spans="1:18" ht="15.95" customHeight="1" x14ac:dyDescent="0.2">
      <c r="A26" s="115" t="s">
        <v>31</v>
      </c>
      <c r="B26" s="113">
        <v>104.3812982</v>
      </c>
      <c r="C26" s="112">
        <f>B26/B$28*100</f>
        <v>0.16045356772116456</v>
      </c>
      <c r="D26" s="114">
        <v>54</v>
      </c>
      <c r="E26" s="111">
        <f>D26/D$28*100</f>
        <v>0.16331936181418361</v>
      </c>
      <c r="F26" s="114">
        <v>44</v>
      </c>
      <c r="G26" s="112">
        <f>F26/F$28*100</f>
        <v>0.16090474929031018</v>
      </c>
      <c r="H26" s="111">
        <f>F26/D26*100-100</f>
        <v>-18.518518518518519</v>
      </c>
      <c r="I26" s="109"/>
      <c r="J26" s="107"/>
      <c r="K26" s="108"/>
      <c r="M26" s="107"/>
      <c r="N26" s="107"/>
      <c r="P26" s="107"/>
      <c r="R26" s="107"/>
    </row>
    <row r="27" spans="1:18" ht="15.95" customHeight="1" x14ac:dyDescent="0.2">
      <c r="A27" s="115" t="s">
        <v>32</v>
      </c>
      <c r="B27" s="113">
        <f>B28-SUM(B8:B26)</f>
        <v>806.36302269998851</v>
      </c>
      <c r="C27" s="112">
        <f>B27/B$28*100</f>
        <v>1.2395307023556021</v>
      </c>
      <c r="D27" s="114">
        <v>390</v>
      </c>
      <c r="E27" s="111">
        <f>D27/D$28*100</f>
        <v>1.1795287242135484</v>
      </c>
      <c r="F27" s="114">
        <v>396</v>
      </c>
      <c r="G27" s="112">
        <f>F27/F$28*100</f>
        <v>1.4481427436127916</v>
      </c>
      <c r="H27" s="111">
        <f>F27/D27*100-100</f>
        <v>1.538461538461533</v>
      </c>
      <c r="I27" s="109"/>
      <c r="J27" s="107"/>
      <c r="K27" s="108"/>
      <c r="M27" s="107"/>
      <c r="N27" s="107"/>
      <c r="P27" s="107"/>
      <c r="R27" s="107"/>
    </row>
    <row r="28" spans="1:18" ht="21.95" customHeight="1" thickBot="1" x14ac:dyDescent="0.25">
      <c r="A28" s="148" t="s">
        <v>33</v>
      </c>
      <c r="B28" s="149">
        <f>65053896702/1000000</f>
        <v>65053.896701999998</v>
      </c>
      <c r="C28" s="150">
        <f>SUM(C8:C27)</f>
        <v>100.00000000000001</v>
      </c>
      <c r="D28" s="151">
        <f>33064052786/1000000</f>
        <v>33064.052786</v>
      </c>
      <c r="E28" s="152">
        <f>SUM(E8:E27)</f>
        <v>100.00286478492558</v>
      </c>
      <c r="F28" s="151">
        <f>27345370596/1000000</f>
        <v>27345.370596000001</v>
      </c>
      <c r="G28" s="150">
        <f>SUM(G8:G27)</f>
        <v>99.998644757807554</v>
      </c>
      <c r="H28" s="152">
        <f>F28/D28*100-100</f>
        <v>-17.295768994239594</v>
      </c>
    </row>
    <row r="29" spans="1:18" x14ac:dyDescent="0.2">
      <c r="C29" s="107"/>
      <c r="D29" s="107"/>
      <c r="F29" s="107"/>
    </row>
    <row r="30" spans="1:18" x14ac:dyDescent="0.2">
      <c r="D30" s="107"/>
      <c r="F30" s="107"/>
    </row>
    <row r="31" spans="1:18" x14ac:dyDescent="0.2">
      <c r="D31" s="107"/>
      <c r="F31" s="107"/>
    </row>
    <row r="32" spans="1:18" x14ac:dyDescent="0.2">
      <c r="D32" s="107"/>
      <c r="F32" s="107"/>
    </row>
    <row r="33" spans="6:6" x14ac:dyDescent="0.2">
      <c r="F33" s="10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A3" sqref="A3"/>
    </sheetView>
  </sheetViews>
  <sheetFormatPr defaultRowHeight="12.75" x14ac:dyDescent="0.2"/>
  <cols>
    <col min="1" max="1" width="34.7109375" style="3" customWidth="1"/>
    <col min="2" max="2" width="9.140625" style="2" customWidth="1"/>
    <col min="3" max="3" width="7" style="3" customWidth="1"/>
    <col min="4" max="4" width="9.140625" style="3"/>
    <col min="5" max="5" width="7" style="3" customWidth="1"/>
    <col min="6" max="6" width="9.140625" style="3"/>
    <col min="7" max="7" width="7" style="3" customWidth="1"/>
    <col min="8" max="8" width="10.7109375" style="3" customWidth="1"/>
    <col min="9" max="256" width="9.140625" style="3"/>
    <col min="257" max="257" width="34.7109375" style="3" customWidth="1"/>
    <col min="258" max="258" width="9.140625" style="3" customWidth="1"/>
    <col min="259" max="259" width="7" style="3" customWidth="1"/>
    <col min="260" max="260" width="9.140625" style="3"/>
    <col min="261" max="261" width="7" style="3" customWidth="1"/>
    <col min="262" max="262" width="9.140625" style="3"/>
    <col min="263" max="263" width="7" style="3" customWidth="1"/>
    <col min="264" max="264" width="10.7109375" style="3" customWidth="1"/>
    <col min="265" max="512" width="9.140625" style="3"/>
    <col min="513" max="513" width="34.7109375" style="3" customWidth="1"/>
    <col min="514" max="514" width="9.140625" style="3" customWidth="1"/>
    <col min="515" max="515" width="7" style="3" customWidth="1"/>
    <col min="516" max="516" width="9.140625" style="3"/>
    <col min="517" max="517" width="7" style="3" customWidth="1"/>
    <col min="518" max="518" width="9.140625" style="3"/>
    <col min="519" max="519" width="7" style="3" customWidth="1"/>
    <col min="520" max="520" width="10.7109375" style="3" customWidth="1"/>
    <col min="521" max="768" width="9.140625" style="3"/>
    <col min="769" max="769" width="34.7109375" style="3" customWidth="1"/>
    <col min="770" max="770" width="9.140625" style="3" customWidth="1"/>
    <col min="771" max="771" width="7" style="3" customWidth="1"/>
    <col min="772" max="772" width="9.140625" style="3"/>
    <col min="773" max="773" width="7" style="3" customWidth="1"/>
    <col min="774" max="774" width="9.140625" style="3"/>
    <col min="775" max="775" width="7" style="3" customWidth="1"/>
    <col min="776" max="776" width="10.7109375" style="3" customWidth="1"/>
    <col min="777" max="1024" width="9.140625" style="3"/>
    <col min="1025" max="1025" width="34.7109375" style="3" customWidth="1"/>
    <col min="1026" max="1026" width="9.140625" style="3" customWidth="1"/>
    <col min="1027" max="1027" width="7" style="3" customWidth="1"/>
    <col min="1028" max="1028" width="9.140625" style="3"/>
    <col min="1029" max="1029" width="7" style="3" customWidth="1"/>
    <col min="1030" max="1030" width="9.140625" style="3"/>
    <col min="1031" max="1031" width="7" style="3" customWidth="1"/>
    <col min="1032" max="1032" width="10.7109375" style="3" customWidth="1"/>
    <col min="1033" max="1280" width="9.140625" style="3"/>
    <col min="1281" max="1281" width="34.7109375" style="3" customWidth="1"/>
    <col min="1282" max="1282" width="9.140625" style="3" customWidth="1"/>
    <col min="1283" max="1283" width="7" style="3" customWidth="1"/>
    <col min="1284" max="1284" width="9.140625" style="3"/>
    <col min="1285" max="1285" width="7" style="3" customWidth="1"/>
    <col min="1286" max="1286" width="9.140625" style="3"/>
    <col min="1287" max="1287" width="7" style="3" customWidth="1"/>
    <col min="1288" max="1288" width="10.7109375" style="3" customWidth="1"/>
    <col min="1289" max="1536" width="9.140625" style="3"/>
    <col min="1537" max="1537" width="34.7109375" style="3" customWidth="1"/>
    <col min="1538" max="1538" width="9.140625" style="3" customWidth="1"/>
    <col min="1539" max="1539" width="7" style="3" customWidth="1"/>
    <col min="1540" max="1540" width="9.140625" style="3"/>
    <col min="1541" max="1541" width="7" style="3" customWidth="1"/>
    <col min="1542" max="1542" width="9.140625" style="3"/>
    <col min="1543" max="1543" width="7" style="3" customWidth="1"/>
    <col min="1544" max="1544" width="10.7109375" style="3" customWidth="1"/>
    <col min="1545" max="1792" width="9.140625" style="3"/>
    <col min="1793" max="1793" width="34.7109375" style="3" customWidth="1"/>
    <col min="1794" max="1794" width="9.140625" style="3" customWidth="1"/>
    <col min="1795" max="1795" width="7" style="3" customWidth="1"/>
    <col min="1796" max="1796" width="9.140625" style="3"/>
    <col min="1797" max="1797" width="7" style="3" customWidth="1"/>
    <col min="1798" max="1798" width="9.140625" style="3"/>
    <col min="1799" max="1799" width="7" style="3" customWidth="1"/>
    <col min="1800" max="1800" width="10.7109375" style="3" customWidth="1"/>
    <col min="1801" max="2048" width="9.140625" style="3"/>
    <col min="2049" max="2049" width="34.7109375" style="3" customWidth="1"/>
    <col min="2050" max="2050" width="9.140625" style="3" customWidth="1"/>
    <col min="2051" max="2051" width="7" style="3" customWidth="1"/>
    <col min="2052" max="2052" width="9.140625" style="3"/>
    <col min="2053" max="2053" width="7" style="3" customWidth="1"/>
    <col min="2054" max="2054" width="9.140625" style="3"/>
    <col min="2055" max="2055" width="7" style="3" customWidth="1"/>
    <col min="2056" max="2056" width="10.7109375" style="3" customWidth="1"/>
    <col min="2057" max="2304" width="9.140625" style="3"/>
    <col min="2305" max="2305" width="34.7109375" style="3" customWidth="1"/>
    <col min="2306" max="2306" width="9.140625" style="3" customWidth="1"/>
    <col min="2307" max="2307" width="7" style="3" customWidth="1"/>
    <col min="2308" max="2308" width="9.140625" style="3"/>
    <col min="2309" max="2309" width="7" style="3" customWidth="1"/>
    <col min="2310" max="2310" width="9.140625" style="3"/>
    <col min="2311" max="2311" width="7" style="3" customWidth="1"/>
    <col min="2312" max="2312" width="10.7109375" style="3" customWidth="1"/>
    <col min="2313" max="2560" width="9.140625" style="3"/>
    <col min="2561" max="2561" width="34.7109375" style="3" customWidth="1"/>
    <col min="2562" max="2562" width="9.140625" style="3" customWidth="1"/>
    <col min="2563" max="2563" width="7" style="3" customWidth="1"/>
    <col min="2564" max="2564" width="9.140625" style="3"/>
    <col min="2565" max="2565" width="7" style="3" customWidth="1"/>
    <col min="2566" max="2566" width="9.140625" style="3"/>
    <col min="2567" max="2567" width="7" style="3" customWidth="1"/>
    <col min="2568" max="2568" width="10.7109375" style="3" customWidth="1"/>
    <col min="2569" max="2816" width="9.140625" style="3"/>
    <col min="2817" max="2817" width="34.7109375" style="3" customWidth="1"/>
    <col min="2818" max="2818" width="9.140625" style="3" customWidth="1"/>
    <col min="2819" max="2819" width="7" style="3" customWidth="1"/>
    <col min="2820" max="2820" width="9.140625" style="3"/>
    <col min="2821" max="2821" width="7" style="3" customWidth="1"/>
    <col min="2822" max="2822" width="9.140625" style="3"/>
    <col min="2823" max="2823" width="7" style="3" customWidth="1"/>
    <col min="2824" max="2824" width="10.7109375" style="3" customWidth="1"/>
    <col min="2825" max="3072" width="9.140625" style="3"/>
    <col min="3073" max="3073" width="34.7109375" style="3" customWidth="1"/>
    <col min="3074" max="3074" width="9.140625" style="3" customWidth="1"/>
    <col min="3075" max="3075" width="7" style="3" customWidth="1"/>
    <col min="3076" max="3076" width="9.140625" style="3"/>
    <col min="3077" max="3077" width="7" style="3" customWidth="1"/>
    <col min="3078" max="3078" width="9.140625" style="3"/>
    <col min="3079" max="3079" width="7" style="3" customWidth="1"/>
    <col min="3080" max="3080" width="10.7109375" style="3" customWidth="1"/>
    <col min="3081" max="3328" width="9.140625" style="3"/>
    <col min="3329" max="3329" width="34.7109375" style="3" customWidth="1"/>
    <col min="3330" max="3330" width="9.140625" style="3" customWidth="1"/>
    <col min="3331" max="3331" width="7" style="3" customWidth="1"/>
    <col min="3332" max="3332" width="9.140625" style="3"/>
    <col min="3333" max="3333" width="7" style="3" customWidth="1"/>
    <col min="3334" max="3334" width="9.140625" style="3"/>
    <col min="3335" max="3335" width="7" style="3" customWidth="1"/>
    <col min="3336" max="3336" width="10.7109375" style="3" customWidth="1"/>
    <col min="3337" max="3584" width="9.140625" style="3"/>
    <col min="3585" max="3585" width="34.7109375" style="3" customWidth="1"/>
    <col min="3586" max="3586" width="9.140625" style="3" customWidth="1"/>
    <col min="3587" max="3587" width="7" style="3" customWidth="1"/>
    <col min="3588" max="3588" width="9.140625" style="3"/>
    <col min="3589" max="3589" width="7" style="3" customWidth="1"/>
    <col min="3590" max="3590" width="9.140625" style="3"/>
    <col min="3591" max="3591" width="7" style="3" customWidth="1"/>
    <col min="3592" max="3592" width="10.7109375" style="3" customWidth="1"/>
    <col min="3593" max="3840" width="9.140625" style="3"/>
    <col min="3841" max="3841" width="34.7109375" style="3" customWidth="1"/>
    <col min="3842" max="3842" width="9.140625" style="3" customWidth="1"/>
    <col min="3843" max="3843" width="7" style="3" customWidth="1"/>
    <col min="3844" max="3844" width="9.140625" style="3"/>
    <col min="3845" max="3845" width="7" style="3" customWidth="1"/>
    <col min="3846" max="3846" width="9.140625" style="3"/>
    <col min="3847" max="3847" width="7" style="3" customWidth="1"/>
    <col min="3848" max="3848" width="10.7109375" style="3" customWidth="1"/>
    <col min="3849" max="4096" width="9.140625" style="3"/>
    <col min="4097" max="4097" width="34.7109375" style="3" customWidth="1"/>
    <col min="4098" max="4098" width="9.140625" style="3" customWidth="1"/>
    <col min="4099" max="4099" width="7" style="3" customWidth="1"/>
    <col min="4100" max="4100" width="9.140625" style="3"/>
    <col min="4101" max="4101" width="7" style="3" customWidth="1"/>
    <col min="4102" max="4102" width="9.140625" style="3"/>
    <col min="4103" max="4103" width="7" style="3" customWidth="1"/>
    <col min="4104" max="4104" width="10.7109375" style="3" customWidth="1"/>
    <col min="4105" max="4352" width="9.140625" style="3"/>
    <col min="4353" max="4353" width="34.7109375" style="3" customWidth="1"/>
    <col min="4354" max="4354" width="9.140625" style="3" customWidth="1"/>
    <col min="4355" max="4355" width="7" style="3" customWidth="1"/>
    <col min="4356" max="4356" width="9.140625" style="3"/>
    <col min="4357" max="4357" width="7" style="3" customWidth="1"/>
    <col min="4358" max="4358" width="9.140625" style="3"/>
    <col min="4359" max="4359" width="7" style="3" customWidth="1"/>
    <col min="4360" max="4360" width="10.7109375" style="3" customWidth="1"/>
    <col min="4361" max="4608" width="9.140625" style="3"/>
    <col min="4609" max="4609" width="34.7109375" style="3" customWidth="1"/>
    <col min="4610" max="4610" width="9.140625" style="3" customWidth="1"/>
    <col min="4611" max="4611" width="7" style="3" customWidth="1"/>
    <col min="4612" max="4612" width="9.140625" style="3"/>
    <col min="4613" max="4613" width="7" style="3" customWidth="1"/>
    <col min="4614" max="4614" width="9.140625" style="3"/>
    <col min="4615" max="4615" width="7" style="3" customWidth="1"/>
    <col min="4616" max="4616" width="10.7109375" style="3" customWidth="1"/>
    <col min="4617" max="4864" width="9.140625" style="3"/>
    <col min="4865" max="4865" width="34.7109375" style="3" customWidth="1"/>
    <col min="4866" max="4866" width="9.140625" style="3" customWidth="1"/>
    <col min="4867" max="4867" width="7" style="3" customWidth="1"/>
    <col min="4868" max="4868" width="9.140625" style="3"/>
    <col min="4869" max="4869" width="7" style="3" customWidth="1"/>
    <col min="4870" max="4870" width="9.140625" style="3"/>
    <col min="4871" max="4871" width="7" style="3" customWidth="1"/>
    <col min="4872" max="4872" width="10.7109375" style="3" customWidth="1"/>
    <col min="4873" max="5120" width="9.140625" style="3"/>
    <col min="5121" max="5121" width="34.7109375" style="3" customWidth="1"/>
    <col min="5122" max="5122" width="9.140625" style="3" customWidth="1"/>
    <col min="5123" max="5123" width="7" style="3" customWidth="1"/>
    <col min="5124" max="5124" width="9.140625" style="3"/>
    <col min="5125" max="5125" width="7" style="3" customWidth="1"/>
    <col min="5126" max="5126" width="9.140625" style="3"/>
    <col min="5127" max="5127" width="7" style="3" customWidth="1"/>
    <col min="5128" max="5128" width="10.7109375" style="3" customWidth="1"/>
    <col min="5129" max="5376" width="9.140625" style="3"/>
    <col min="5377" max="5377" width="34.7109375" style="3" customWidth="1"/>
    <col min="5378" max="5378" width="9.140625" style="3" customWidth="1"/>
    <col min="5379" max="5379" width="7" style="3" customWidth="1"/>
    <col min="5380" max="5380" width="9.140625" style="3"/>
    <col min="5381" max="5381" width="7" style="3" customWidth="1"/>
    <col min="5382" max="5382" width="9.140625" style="3"/>
    <col min="5383" max="5383" width="7" style="3" customWidth="1"/>
    <col min="5384" max="5384" width="10.7109375" style="3" customWidth="1"/>
    <col min="5385" max="5632" width="9.140625" style="3"/>
    <col min="5633" max="5633" width="34.7109375" style="3" customWidth="1"/>
    <col min="5634" max="5634" width="9.140625" style="3" customWidth="1"/>
    <col min="5635" max="5635" width="7" style="3" customWidth="1"/>
    <col min="5636" max="5636" width="9.140625" style="3"/>
    <col min="5637" max="5637" width="7" style="3" customWidth="1"/>
    <col min="5638" max="5638" width="9.140625" style="3"/>
    <col min="5639" max="5639" width="7" style="3" customWidth="1"/>
    <col min="5640" max="5640" width="10.7109375" style="3" customWidth="1"/>
    <col min="5641" max="5888" width="9.140625" style="3"/>
    <col min="5889" max="5889" width="34.7109375" style="3" customWidth="1"/>
    <col min="5890" max="5890" width="9.140625" style="3" customWidth="1"/>
    <col min="5891" max="5891" width="7" style="3" customWidth="1"/>
    <col min="5892" max="5892" width="9.140625" style="3"/>
    <col min="5893" max="5893" width="7" style="3" customWidth="1"/>
    <col min="5894" max="5894" width="9.140625" style="3"/>
    <col min="5895" max="5895" width="7" style="3" customWidth="1"/>
    <col min="5896" max="5896" width="10.7109375" style="3" customWidth="1"/>
    <col min="5897" max="6144" width="9.140625" style="3"/>
    <col min="6145" max="6145" width="34.7109375" style="3" customWidth="1"/>
    <col min="6146" max="6146" width="9.140625" style="3" customWidth="1"/>
    <col min="6147" max="6147" width="7" style="3" customWidth="1"/>
    <col min="6148" max="6148" width="9.140625" style="3"/>
    <col min="6149" max="6149" width="7" style="3" customWidth="1"/>
    <col min="6150" max="6150" width="9.140625" style="3"/>
    <col min="6151" max="6151" width="7" style="3" customWidth="1"/>
    <col min="6152" max="6152" width="10.7109375" style="3" customWidth="1"/>
    <col min="6153" max="6400" width="9.140625" style="3"/>
    <col min="6401" max="6401" width="34.7109375" style="3" customWidth="1"/>
    <col min="6402" max="6402" width="9.140625" style="3" customWidth="1"/>
    <col min="6403" max="6403" width="7" style="3" customWidth="1"/>
    <col min="6404" max="6404" width="9.140625" style="3"/>
    <col min="6405" max="6405" width="7" style="3" customWidth="1"/>
    <col min="6406" max="6406" width="9.140625" style="3"/>
    <col min="6407" max="6407" width="7" style="3" customWidth="1"/>
    <col min="6408" max="6408" width="10.7109375" style="3" customWidth="1"/>
    <col min="6409" max="6656" width="9.140625" style="3"/>
    <col min="6657" max="6657" width="34.7109375" style="3" customWidth="1"/>
    <col min="6658" max="6658" width="9.140625" style="3" customWidth="1"/>
    <col min="6659" max="6659" width="7" style="3" customWidth="1"/>
    <col min="6660" max="6660" width="9.140625" style="3"/>
    <col min="6661" max="6661" width="7" style="3" customWidth="1"/>
    <col min="6662" max="6662" width="9.140625" style="3"/>
    <col min="6663" max="6663" width="7" style="3" customWidth="1"/>
    <col min="6664" max="6664" width="10.7109375" style="3" customWidth="1"/>
    <col min="6665" max="6912" width="9.140625" style="3"/>
    <col min="6913" max="6913" width="34.7109375" style="3" customWidth="1"/>
    <col min="6914" max="6914" width="9.140625" style="3" customWidth="1"/>
    <col min="6915" max="6915" width="7" style="3" customWidth="1"/>
    <col min="6916" max="6916" width="9.140625" style="3"/>
    <col min="6917" max="6917" width="7" style="3" customWidth="1"/>
    <col min="6918" max="6918" width="9.140625" style="3"/>
    <col min="6919" max="6919" width="7" style="3" customWidth="1"/>
    <col min="6920" max="6920" width="10.7109375" style="3" customWidth="1"/>
    <col min="6921" max="7168" width="9.140625" style="3"/>
    <col min="7169" max="7169" width="34.7109375" style="3" customWidth="1"/>
    <col min="7170" max="7170" width="9.140625" style="3" customWidth="1"/>
    <col min="7171" max="7171" width="7" style="3" customWidth="1"/>
    <col min="7172" max="7172" width="9.140625" style="3"/>
    <col min="7173" max="7173" width="7" style="3" customWidth="1"/>
    <col min="7174" max="7174" width="9.140625" style="3"/>
    <col min="7175" max="7175" width="7" style="3" customWidth="1"/>
    <col min="7176" max="7176" width="10.7109375" style="3" customWidth="1"/>
    <col min="7177" max="7424" width="9.140625" style="3"/>
    <col min="7425" max="7425" width="34.7109375" style="3" customWidth="1"/>
    <col min="7426" max="7426" width="9.140625" style="3" customWidth="1"/>
    <col min="7427" max="7427" width="7" style="3" customWidth="1"/>
    <col min="7428" max="7428" width="9.140625" style="3"/>
    <col min="7429" max="7429" width="7" style="3" customWidth="1"/>
    <col min="7430" max="7430" width="9.140625" style="3"/>
    <col min="7431" max="7431" width="7" style="3" customWidth="1"/>
    <col min="7432" max="7432" width="10.7109375" style="3" customWidth="1"/>
    <col min="7433" max="7680" width="9.140625" style="3"/>
    <col min="7681" max="7681" width="34.7109375" style="3" customWidth="1"/>
    <col min="7682" max="7682" width="9.140625" style="3" customWidth="1"/>
    <col min="7683" max="7683" width="7" style="3" customWidth="1"/>
    <col min="7684" max="7684" width="9.140625" style="3"/>
    <col min="7685" max="7685" width="7" style="3" customWidth="1"/>
    <col min="7686" max="7686" width="9.140625" style="3"/>
    <col min="7687" max="7687" width="7" style="3" customWidth="1"/>
    <col min="7688" max="7688" width="10.7109375" style="3" customWidth="1"/>
    <col min="7689" max="7936" width="9.140625" style="3"/>
    <col min="7937" max="7937" width="34.7109375" style="3" customWidth="1"/>
    <col min="7938" max="7938" width="9.140625" style="3" customWidth="1"/>
    <col min="7939" max="7939" width="7" style="3" customWidth="1"/>
    <col min="7940" max="7940" width="9.140625" style="3"/>
    <col min="7941" max="7941" width="7" style="3" customWidth="1"/>
    <col min="7942" max="7942" width="9.140625" style="3"/>
    <col min="7943" max="7943" width="7" style="3" customWidth="1"/>
    <col min="7944" max="7944" width="10.7109375" style="3" customWidth="1"/>
    <col min="7945" max="8192" width="9.140625" style="3"/>
    <col min="8193" max="8193" width="34.7109375" style="3" customWidth="1"/>
    <col min="8194" max="8194" width="9.140625" style="3" customWidth="1"/>
    <col min="8195" max="8195" width="7" style="3" customWidth="1"/>
    <col min="8196" max="8196" width="9.140625" style="3"/>
    <col min="8197" max="8197" width="7" style="3" customWidth="1"/>
    <col min="8198" max="8198" width="9.140625" style="3"/>
    <col min="8199" max="8199" width="7" style="3" customWidth="1"/>
    <col min="8200" max="8200" width="10.7109375" style="3" customWidth="1"/>
    <col min="8201" max="8448" width="9.140625" style="3"/>
    <col min="8449" max="8449" width="34.7109375" style="3" customWidth="1"/>
    <col min="8450" max="8450" width="9.140625" style="3" customWidth="1"/>
    <col min="8451" max="8451" width="7" style="3" customWidth="1"/>
    <col min="8452" max="8452" width="9.140625" style="3"/>
    <col min="8453" max="8453" width="7" style="3" customWidth="1"/>
    <col min="8454" max="8454" width="9.140625" style="3"/>
    <col min="8455" max="8455" width="7" style="3" customWidth="1"/>
    <col min="8456" max="8456" width="10.7109375" style="3" customWidth="1"/>
    <col min="8457" max="8704" width="9.140625" style="3"/>
    <col min="8705" max="8705" width="34.7109375" style="3" customWidth="1"/>
    <col min="8706" max="8706" width="9.140625" style="3" customWidth="1"/>
    <col min="8707" max="8707" width="7" style="3" customWidth="1"/>
    <col min="8708" max="8708" width="9.140625" style="3"/>
    <col min="8709" max="8709" width="7" style="3" customWidth="1"/>
    <col min="8710" max="8710" width="9.140625" style="3"/>
    <col min="8711" max="8711" width="7" style="3" customWidth="1"/>
    <col min="8712" max="8712" width="10.7109375" style="3" customWidth="1"/>
    <col min="8713" max="8960" width="9.140625" style="3"/>
    <col min="8961" max="8961" width="34.7109375" style="3" customWidth="1"/>
    <col min="8962" max="8962" width="9.140625" style="3" customWidth="1"/>
    <col min="8963" max="8963" width="7" style="3" customWidth="1"/>
    <col min="8964" max="8964" width="9.140625" style="3"/>
    <col min="8965" max="8965" width="7" style="3" customWidth="1"/>
    <col min="8966" max="8966" width="9.140625" style="3"/>
    <col min="8967" max="8967" width="7" style="3" customWidth="1"/>
    <col min="8968" max="8968" width="10.7109375" style="3" customWidth="1"/>
    <col min="8969" max="9216" width="9.140625" style="3"/>
    <col min="9217" max="9217" width="34.7109375" style="3" customWidth="1"/>
    <col min="9218" max="9218" width="9.140625" style="3" customWidth="1"/>
    <col min="9219" max="9219" width="7" style="3" customWidth="1"/>
    <col min="9220" max="9220" width="9.140625" style="3"/>
    <col min="9221" max="9221" width="7" style="3" customWidth="1"/>
    <col min="9222" max="9222" width="9.140625" style="3"/>
    <col min="9223" max="9223" width="7" style="3" customWidth="1"/>
    <col min="9224" max="9224" width="10.7109375" style="3" customWidth="1"/>
    <col min="9225" max="9472" width="9.140625" style="3"/>
    <col min="9473" max="9473" width="34.7109375" style="3" customWidth="1"/>
    <col min="9474" max="9474" width="9.140625" style="3" customWidth="1"/>
    <col min="9475" max="9475" width="7" style="3" customWidth="1"/>
    <col min="9476" max="9476" width="9.140625" style="3"/>
    <col min="9477" max="9477" width="7" style="3" customWidth="1"/>
    <col min="9478" max="9478" width="9.140625" style="3"/>
    <col min="9479" max="9479" width="7" style="3" customWidth="1"/>
    <col min="9480" max="9480" width="10.7109375" style="3" customWidth="1"/>
    <col min="9481" max="9728" width="9.140625" style="3"/>
    <col min="9729" max="9729" width="34.7109375" style="3" customWidth="1"/>
    <col min="9730" max="9730" width="9.140625" style="3" customWidth="1"/>
    <col min="9731" max="9731" width="7" style="3" customWidth="1"/>
    <col min="9732" max="9732" width="9.140625" style="3"/>
    <col min="9733" max="9733" width="7" style="3" customWidth="1"/>
    <col min="9734" max="9734" width="9.140625" style="3"/>
    <col min="9735" max="9735" width="7" style="3" customWidth="1"/>
    <col min="9736" max="9736" width="10.7109375" style="3" customWidth="1"/>
    <col min="9737" max="9984" width="9.140625" style="3"/>
    <col min="9985" max="9985" width="34.7109375" style="3" customWidth="1"/>
    <col min="9986" max="9986" width="9.140625" style="3" customWidth="1"/>
    <col min="9987" max="9987" width="7" style="3" customWidth="1"/>
    <col min="9988" max="9988" width="9.140625" style="3"/>
    <col min="9989" max="9989" width="7" style="3" customWidth="1"/>
    <col min="9990" max="9990" width="9.140625" style="3"/>
    <col min="9991" max="9991" width="7" style="3" customWidth="1"/>
    <col min="9992" max="9992" width="10.7109375" style="3" customWidth="1"/>
    <col min="9993" max="10240" width="9.140625" style="3"/>
    <col min="10241" max="10241" width="34.7109375" style="3" customWidth="1"/>
    <col min="10242" max="10242" width="9.140625" style="3" customWidth="1"/>
    <col min="10243" max="10243" width="7" style="3" customWidth="1"/>
    <col min="10244" max="10244" width="9.140625" style="3"/>
    <col min="10245" max="10245" width="7" style="3" customWidth="1"/>
    <col min="10246" max="10246" width="9.140625" style="3"/>
    <col min="10247" max="10247" width="7" style="3" customWidth="1"/>
    <col min="10248" max="10248" width="10.7109375" style="3" customWidth="1"/>
    <col min="10249" max="10496" width="9.140625" style="3"/>
    <col min="10497" max="10497" width="34.7109375" style="3" customWidth="1"/>
    <col min="10498" max="10498" width="9.140625" style="3" customWidth="1"/>
    <col min="10499" max="10499" width="7" style="3" customWidth="1"/>
    <col min="10500" max="10500" width="9.140625" style="3"/>
    <col min="10501" max="10501" width="7" style="3" customWidth="1"/>
    <col min="10502" max="10502" width="9.140625" style="3"/>
    <col min="10503" max="10503" width="7" style="3" customWidth="1"/>
    <col min="10504" max="10504" width="10.7109375" style="3" customWidth="1"/>
    <col min="10505" max="10752" width="9.140625" style="3"/>
    <col min="10753" max="10753" width="34.7109375" style="3" customWidth="1"/>
    <col min="10754" max="10754" width="9.140625" style="3" customWidth="1"/>
    <col min="10755" max="10755" width="7" style="3" customWidth="1"/>
    <col min="10756" max="10756" width="9.140625" style="3"/>
    <col min="10757" max="10757" width="7" style="3" customWidth="1"/>
    <col min="10758" max="10758" width="9.140625" style="3"/>
    <col min="10759" max="10759" width="7" style="3" customWidth="1"/>
    <col min="10760" max="10760" width="10.7109375" style="3" customWidth="1"/>
    <col min="10761" max="11008" width="9.140625" style="3"/>
    <col min="11009" max="11009" width="34.7109375" style="3" customWidth="1"/>
    <col min="11010" max="11010" width="9.140625" style="3" customWidth="1"/>
    <col min="11011" max="11011" width="7" style="3" customWidth="1"/>
    <col min="11012" max="11012" width="9.140625" style="3"/>
    <col min="11013" max="11013" width="7" style="3" customWidth="1"/>
    <col min="11014" max="11014" width="9.140625" style="3"/>
    <col min="11015" max="11015" width="7" style="3" customWidth="1"/>
    <col min="11016" max="11016" width="10.7109375" style="3" customWidth="1"/>
    <col min="11017" max="11264" width="9.140625" style="3"/>
    <col min="11265" max="11265" width="34.7109375" style="3" customWidth="1"/>
    <col min="11266" max="11266" width="9.140625" style="3" customWidth="1"/>
    <col min="11267" max="11267" width="7" style="3" customWidth="1"/>
    <col min="11268" max="11268" width="9.140625" style="3"/>
    <col min="11269" max="11269" width="7" style="3" customWidth="1"/>
    <col min="11270" max="11270" width="9.140625" style="3"/>
    <col min="11271" max="11271" width="7" style="3" customWidth="1"/>
    <col min="11272" max="11272" width="10.7109375" style="3" customWidth="1"/>
    <col min="11273" max="11520" width="9.140625" style="3"/>
    <col min="11521" max="11521" width="34.7109375" style="3" customWidth="1"/>
    <col min="11522" max="11522" width="9.140625" style="3" customWidth="1"/>
    <col min="11523" max="11523" width="7" style="3" customWidth="1"/>
    <col min="11524" max="11524" width="9.140625" style="3"/>
    <col min="11525" max="11525" width="7" style="3" customWidth="1"/>
    <col min="11526" max="11526" width="9.140625" style="3"/>
    <col min="11527" max="11527" width="7" style="3" customWidth="1"/>
    <col min="11528" max="11528" width="10.7109375" style="3" customWidth="1"/>
    <col min="11529" max="11776" width="9.140625" style="3"/>
    <col min="11777" max="11777" width="34.7109375" style="3" customWidth="1"/>
    <col min="11778" max="11778" width="9.140625" style="3" customWidth="1"/>
    <col min="11779" max="11779" width="7" style="3" customWidth="1"/>
    <col min="11780" max="11780" width="9.140625" style="3"/>
    <col min="11781" max="11781" width="7" style="3" customWidth="1"/>
    <col min="11782" max="11782" width="9.140625" style="3"/>
    <col min="11783" max="11783" width="7" style="3" customWidth="1"/>
    <col min="11784" max="11784" width="10.7109375" style="3" customWidth="1"/>
    <col min="11785" max="12032" width="9.140625" style="3"/>
    <col min="12033" max="12033" width="34.7109375" style="3" customWidth="1"/>
    <col min="12034" max="12034" width="9.140625" style="3" customWidth="1"/>
    <col min="12035" max="12035" width="7" style="3" customWidth="1"/>
    <col min="12036" max="12036" width="9.140625" style="3"/>
    <col min="12037" max="12037" width="7" style="3" customWidth="1"/>
    <col min="12038" max="12038" width="9.140625" style="3"/>
    <col min="12039" max="12039" width="7" style="3" customWidth="1"/>
    <col min="12040" max="12040" width="10.7109375" style="3" customWidth="1"/>
    <col min="12041" max="12288" width="9.140625" style="3"/>
    <col min="12289" max="12289" width="34.7109375" style="3" customWidth="1"/>
    <col min="12290" max="12290" width="9.140625" style="3" customWidth="1"/>
    <col min="12291" max="12291" width="7" style="3" customWidth="1"/>
    <col min="12292" max="12292" width="9.140625" style="3"/>
    <col min="12293" max="12293" width="7" style="3" customWidth="1"/>
    <col min="12294" max="12294" width="9.140625" style="3"/>
    <col min="12295" max="12295" width="7" style="3" customWidth="1"/>
    <col min="12296" max="12296" width="10.7109375" style="3" customWidth="1"/>
    <col min="12297" max="12544" width="9.140625" style="3"/>
    <col min="12545" max="12545" width="34.7109375" style="3" customWidth="1"/>
    <col min="12546" max="12546" width="9.140625" style="3" customWidth="1"/>
    <col min="12547" max="12547" width="7" style="3" customWidth="1"/>
    <col min="12548" max="12548" width="9.140625" style="3"/>
    <col min="12549" max="12549" width="7" style="3" customWidth="1"/>
    <col min="12550" max="12550" width="9.140625" style="3"/>
    <col min="12551" max="12551" width="7" style="3" customWidth="1"/>
    <col min="12552" max="12552" width="10.7109375" style="3" customWidth="1"/>
    <col min="12553" max="12800" width="9.140625" style="3"/>
    <col min="12801" max="12801" width="34.7109375" style="3" customWidth="1"/>
    <col min="12802" max="12802" width="9.140625" style="3" customWidth="1"/>
    <col min="12803" max="12803" width="7" style="3" customWidth="1"/>
    <col min="12804" max="12804" width="9.140625" style="3"/>
    <col min="12805" max="12805" width="7" style="3" customWidth="1"/>
    <col min="12806" max="12806" width="9.140625" style="3"/>
    <col min="12807" max="12807" width="7" style="3" customWidth="1"/>
    <col min="12808" max="12808" width="10.7109375" style="3" customWidth="1"/>
    <col min="12809" max="13056" width="9.140625" style="3"/>
    <col min="13057" max="13057" width="34.7109375" style="3" customWidth="1"/>
    <col min="13058" max="13058" width="9.140625" style="3" customWidth="1"/>
    <col min="13059" max="13059" width="7" style="3" customWidth="1"/>
    <col min="13060" max="13060" width="9.140625" style="3"/>
    <col min="13061" max="13061" width="7" style="3" customWidth="1"/>
    <col min="13062" max="13062" width="9.140625" style="3"/>
    <col min="13063" max="13063" width="7" style="3" customWidth="1"/>
    <col min="13064" max="13064" width="10.7109375" style="3" customWidth="1"/>
    <col min="13065" max="13312" width="9.140625" style="3"/>
    <col min="13313" max="13313" width="34.7109375" style="3" customWidth="1"/>
    <col min="13314" max="13314" width="9.140625" style="3" customWidth="1"/>
    <col min="13315" max="13315" width="7" style="3" customWidth="1"/>
    <col min="13316" max="13316" width="9.140625" style="3"/>
    <col min="13317" max="13317" width="7" style="3" customWidth="1"/>
    <col min="13318" max="13318" width="9.140625" style="3"/>
    <col min="13319" max="13319" width="7" style="3" customWidth="1"/>
    <col min="13320" max="13320" width="10.7109375" style="3" customWidth="1"/>
    <col min="13321" max="13568" width="9.140625" style="3"/>
    <col min="13569" max="13569" width="34.7109375" style="3" customWidth="1"/>
    <col min="13570" max="13570" width="9.140625" style="3" customWidth="1"/>
    <col min="13571" max="13571" width="7" style="3" customWidth="1"/>
    <col min="13572" max="13572" width="9.140625" style="3"/>
    <col min="13573" max="13573" width="7" style="3" customWidth="1"/>
    <col min="13574" max="13574" width="9.140625" style="3"/>
    <col min="13575" max="13575" width="7" style="3" customWidth="1"/>
    <col min="13576" max="13576" width="10.7109375" style="3" customWidth="1"/>
    <col min="13577" max="13824" width="9.140625" style="3"/>
    <col min="13825" max="13825" width="34.7109375" style="3" customWidth="1"/>
    <col min="13826" max="13826" width="9.140625" style="3" customWidth="1"/>
    <col min="13827" max="13827" width="7" style="3" customWidth="1"/>
    <col min="13828" max="13828" width="9.140625" style="3"/>
    <col min="13829" max="13829" width="7" style="3" customWidth="1"/>
    <col min="13830" max="13830" width="9.140625" style="3"/>
    <col min="13831" max="13831" width="7" style="3" customWidth="1"/>
    <col min="13832" max="13832" width="10.7109375" style="3" customWidth="1"/>
    <col min="13833" max="14080" width="9.140625" style="3"/>
    <col min="14081" max="14081" width="34.7109375" style="3" customWidth="1"/>
    <col min="14082" max="14082" width="9.140625" style="3" customWidth="1"/>
    <col min="14083" max="14083" width="7" style="3" customWidth="1"/>
    <col min="14084" max="14084" width="9.140625" style="3"/>
    <col min="14085" max="14085" width="7" style="3" customWidth="1"/>
    <col min="14086" max="14086" width="9.140625" style="3"/>
    <col min="14087" max="14087" width="7" style="3" customWidth="1"/>
    <col min="14088" max="14088" width="10.7109375" style="3" customWidth="1"/>
    <col min="14089" max="14336" width="9.140625" style="3"/>
    <col min="14337" max="14337" width="34.7109375" style="3" customWidth="1"/>
    <col min="14338" max="14338" width="9.140625" style="3" customWidth="1"/>
    <col min="14339" max="14339" width="7" style="3" customWidth="1"/>
    <col min="14340" max="14340" width="9.140625" style="3"/>
    <col min="14341" max="14341" width="7" style="3" customWidth="1"/>
    <col min="14342" max="14342" width="9.140625" style="3"/>
    <col min="14343" max="14343" width="7" style="3" customWidth="1"/>
    <col min="14344" max="14344" width="10.7109375" style="3" customWidth="1"/>
    <col min="14345" max="14592" width="9.140625" style="3"/>
    <col min="14593" max="14593" width="34.7109375" style="3" customWidth="1"/>
    <col min="14594" max="14594" width="9.140625" style="3" customWidth="1"/>
    <col min="14595" max="14595" width="7" style="3" customWidth="1"/>
    <col min="14596" max="14596" width="9.140625" style="3"/>
    <col min="14597" max="14597" width="7" style="3" customWidth="1"/>
    <col min="14598" max="14598" width="9.140625" style="3"/>
    <col min="14599" max="14599" width="7" style="3" customWidth="1"/>
    <col min="14600" max="14600" width="10.7109375" style="3" customWidth="1"/>
    <col min="14601" max="14848" width="9.140625" style="3"/>
    <col min="14849" max="14849" width="34.7109375" style="3" customWidth="1"/>
    <col min="14850" max="14850" width="9.140625" style="3" customWidth="1"/>
    <col min="14851" max="14851" width="7" style="3" customWidth="1"/>
    <col min="14852" max="14852" width="9.140625" style="3"/>
    <col min="14853" max="14853" width="7" style="3" customWidth="1"/>
    <col min="14854" max="14854" width="9.140625" style="3"/>
    <col min="14855" max="14855" width="7" style="3" customWidth="1"/>
    <col min="14856" max="14856" width="10.7109375" style="3" customWidth="1"/>
    <col min="14857" max="15104" width="9.140625" style="3"/>
    <col min="15105" max="15105" width="34.7109375" style="3" customWidth="1"/>
    <col min="15106" max="15106" width="9.140625" style="3" customWidth="1"/>
    <col min="15107" max="15107" width="7" style="3" customWidth="1"/>
    <col min="15108" max="15108" width="9.140625" style="3"/>
    <col min="15109" max="15109" width="7" style="3" customWidth="1"/>
    <col min="15110" max="15110" width="9.140625" style="3"/>
    <col min="15111" max="15111" width="7" style="3" customWidth="1"/>
    <col min="15112" max="15112" width="10.7109375" style="3" customWidth="1"/>
    <col min="15113" max="15360" width="9.140625" style="3"/>
    <col min="15361" max="15361" width="34.7109375" style="3" customWidth="1"/>
    <col min="15362" max="15362" width="9.140625" style="3" customWidth="1"/>
    <col min="15363" max="15363" width="7" style="3" customWidth="1"/>
    <col min="15364" max="15364" width="9.140625" style="3"/>
    <col min="15365" max="15365" width="7" style="3" customWidth="1"/>
    <col min="15366" max="15366" width="9.140625" style="3"/>
    <col min="15367" max="15367" width="7" style="3" customWidth="1"/>
    <col min="15368" max="15368" width="10.7109375" style="3" customWidth="1"/>
    <col min="15369" max="15616" width="9.140625" style="3"/>
    <col min="15617" max="15617" width="34.7109375" style="3" customWidth="1"/>
    <col min="15618" max="15618" width="9.140625" style="3" customWidth="1"/>
    <col min="15619" max="15619" width="7" style="3" customWidth="1"/>
    <col min="15620" max="15620" width="9.140625" style="3"/>
    <col min="15621" max="15621" width="7" style="3" customWidth="1"/>
    <col min="15622" max="15622" width="9.140625" style="3"/>
    <col min="15623" max="15623" width="7" style="3" customWidth="1"/>
    <col min="15624" max="15624" width="10.7109375" style="3" customWidth="1"/>
    <col min="15625" max="15872" width="9.140625" style="3"/>
    <col min="15873" max="15873" width="34.7109375" style="3" customWidth="1"/>
    <col min="15874" max="15874" width="9.140625" style="3" customWidth="1"/>
    <col min="15875" max="15875" width="7" style="3" customWidth="1"/>
    <col min="15876" max="15876" width="9.140625" style="3"/>
    <col min="15877" max="15877" width="7" style="3" customWidth="1"/>
    <col min="15878" max="15878" width="9.140625" style="3"/>
    <col min="15879" max="15879" width="7" style="3" customWidth="1"/>
    <col min="15880" max="15880" width="10.7109375" style="3" customWidth="1"/>
    <col min="15881" max="16128" width="9.140625" style="3"/>
    <col min="16129" max="16129" width="34.7109375" style="3" customWidth="1"/>
    <col min="16130" max="16130" width="9.140625" style="3" customWidth="1"/>
    <col min="16131" max="16131" width="7" style="3" customWidth="1"/>
    <col min="16132" max="16132" width="9.140625" style="3"/>
    <col min="16133" max="16133" width="7" style="3" customWidth="1"/>
    <col min="16134" max="16134" width="9.140625" style="3"/>
    <col min="16135" max="16135" width="7" style="3" customWidth="1"/>
    <col min="16136" max="16136" width="10.7109375" style="3" customWidth="1"/>
    <col min="16137" max="16384" width="9.140625" style="3"/>
  </cols>
  <sheetData>
    <row r="1" spans="1:13" x14ac:dyDescent="0.2">
      <c r="A1" s="1" t="s">
        <v>0</v>
      </c>
    </row>
    <row r="2" spans="1:13" x14ac:dyDescent="0.2">
      <c r="A2" s="1" t="s">
        <v>1</v>
      </c>
      <c r="C2" s="2"/>
    </row>
    <row r="3" spans="1:13" ht="13.5" thickBot="1" x14ac:dyDescent="0.25">
      <c r="A3" s="4"/>
    </row>
    <row r="4" spans="1:13" ht="15.95" customHeight="1" thickBot="1" x14ac:dyDescent="0.25">
      <c r="A4" s="5"/>
      <c r="B4" s="6">
        <v>2019</v>
      </c>
      <c r="C4" s="157"/>
      <c r="D4" s="6" t="s">
        <v>2</v>
      </c>
      <c r="E4" s="157"/>
      <c r="F4" s="6" t="s">
        <v>3</v>
      </c>
      <c r="G4" s="7"/>
      <c r="H4" s="8"/>
    </row>
    <row r="5" spans="1:13" x14ac:dyDescent="0.2">
      <c r="A5" s="9"/>
      <c r="B5" s="10" t="s">
        <v>4</v>
      </c>
      <c r="C5" s="158" t="s">
        <v>5</v>
      </c>
      <c r="D5" s="12" t="s">
        <v>4</v>
      </c>
      <c r="E5" s="160" t="s">
        <v>5</v>
      </c>
      <c r="F5" s="12" t="s">
        <v>4</v>
      </c>
      <c r="G5" s="11" t="s">
        <v>5</v>
      </c>
      <c r="H5" s="13" t="s">
        <v>6</v>
      </c>
    </row>
    <row r="6" spans="1:13" x14ac:dyDescent="0.2">
      <c r="A6" s="9" t="s">
        <v>7</v>
      </c>
      <c r="B6" s="14" t="s">
        <v>8</v>
      </c>
      <c r="C6" s="158" t="s">
        <v>9</v>
      </c>
      <c r="D6" s="15" t="s">
        <v>8</v>
      </c>
      <c r="E6" s="158" t="s">
        <v>9</v>
      </c>
      <c r="F6" s="15" t="s">
        <v>8</v>
      </c>
      <c r="G6" s="11" t="s">
        <v>9</v>
      </c>
      <c r="H6" s="13" t="s">
        <v>10</v>
      </c>
    </row>
    <row r="7" spans="1:13" x14ac:dyDescent="0.2">
      <c r="A7" s="16"/>
      <c r="B7" s="17" t="s">
        <v>11</v>
      </c>
      <c r="C7" s="159" t="s">
        <v>12</v>
      </c>
      <c r="D7" s="19" t="s">
        <v>11</v>
      </c>
      <c r="E7" s="159" t="s">
        <v>12</v>
      </c>
      <c r="F7" s="19" t="s">
        <v>11</v>
      </c>
      <c r="G7" s="18" t="s">
        <v>12</v>
      </c>
      <c r="H7" s="20" t="s">
        <v>12</v>
      </c>
    </row>
    <row r="8" spans="1:13" ht="18" customHeight="1" x14ac:dyDescent="0.2">
      <c r="A8" s="21" t="s">
        <v>13</v>
      </c>
      <c r="B8" s="22">
        <v>38416.407812999998</v>
      </c>
      <c r="C8" s="25">
        <f t="shared" ref="C8:C27" si="0">B8/B$28*100</f>
        <v>58.338199580982852</v>
      </c>
      <c r="D8" s="24">
        <v>19355</v>
      </c>
      <c r="E8" s="25">
        <f t="shared" ref="E8:E27" si="1">D8/D$28*100</f>
        <v>58.520268892935853</v>
      </c>
      <c r="F8" s="24">
        <v>16426</v>
      </c>
      <c r="G8" s="23">
        <f t="shared" ref="G8:G27" si="2">F8/F$28*100</f>
        <v>56.580997946264858</v>
      </c>
      <c r="H8" s="25">
        <f t="shared" ref="H8:H28" si="3">F8/D8*100-100</f>
        <v>-15.133040557995344</v>
      </c>
      <c r="I8" s="26"/>
      <c r="J8" s="27"/>
      <c r="K8" s="2"/>
      <c r="M8" s="2"/>
    </row>
    <row r="9" spans="1:13" ht="15.95" customHeight="1" x14ac:dyDescent="0.2">
      <c r="A9" s="21" t="s">
        <v>14</v>
      </c>
      <c r="B9" s="22">
        <v>5486.2581600000003</v>
      </c>
      <c r="C9" s="25">
        <f t="shared" si="0"/>
        <v>8.3312949260854356</v>
      </c>
      <c r="D9" s="24">
        <v>2809</v>
      </c>
      <c r="E9" s="25">
        <f t="shared" si="1"/>
        <v>8.4930733826017466</v>
      </c>
      <c r="F9" s="24">
        <v>2208</v>
      </c>
      <c r="G9" s="23">
        <f t="shared" si="2"/>
        <v>7.6056765777032016</v>
      </c>
      <c r="H9" s="25">
        <f t="shared" si="3"/>
        <v>-21.395514417942323</v>
      </c>
      <c r="I9" s="26"/>
      <c r="J9" s="27"/>
      <c r="K9" s="2"/>
      <c r="M9" s="2"/>
    </row>
    <row r="10" spans="1:13" ht="15.95" customHeight="1" x14ac:dyDescent="0.2">
      <c r="A10" s="21" t="s">
        <v>15</v>
      </c>
      <c r="B10" s="22">
        <v>1735.1920399999999</v>
      </c>
      <c r="C10" s="25">
        <f t="shared" si="0"/>
        <v>2.6350193915475235</v>
      </c>
      <c r="D10" s="24">
        <v>869</v>
      </c>
      <c r="E10" s="25">
        <f t="shared" si="1"/>
        <v>2.6274406441726303</v>
      </c>
      <c r="F10" s="24">
        <v>835</v>
      </c>
      <c r="G10" s="23">
        <f t="shared" si="2"/>
        <v>2.8762409159339555</v>
      </c>
      <c r="H10" s="25">
        <f t="shared" si="3"/>
        <v>-3.9125431530494836</v>
      </c>
      <c r="I10" s="26"/>
      <c r="J10" s="27"/>
      <c r="K10" s="2"/>
      <c r="L10" s="4"/>
      <c r="M10" s="2"/>
    </row>
    <row r="11" spans="1:13" ht="15.95" customHeight="1" x14ac:dyDescent="0.2">
      <c r="A11" s="21" t="s">
        <v>16</v>
      </c>
      <c r="B11" s="22">
        <v>972.01290620000009</v>
      </c>
      <c r="C11" s="25">
        <f t="shared" si="0"/>
        <v>1.4760745771237311</v>
      </c>
      <c r="D11" s="24">
        <v>487</v>
      </c>
      <c r="E11" s="25">
        <f t="shared" si="1"/>
        <v>1.4724552286675157</v>
      </c>
      <c r="F11" s="24">
        <v>524</v>
      </c>
      <c r="G11" s="23">
        <f t="shared" si="2"/>
        <v>1.8049703472447813</v>
      </c>
      <c r="H11" s="25">
        <f t="shared" si="3"/>
        <v>7.5975359342915709</v>
      </c>
      <c r="I11" s="26"/>
      <c r="J11" s="27"/>
      <c r="K11" s="2"/>
      <c r="M11" s="2"/>
    </row>
    <row r="12" spans="1:13" ht="15.95" customHeight="1" x14ac:dyDescent="0.2">
      <c r="A12" s="21" t="s">
        <v>17</v>
      </c>
      <c r="B12" s="22">
        <v>3724.4724150000002</v>
      </c>
      <c r="C12" s="25">
        <f t="shared" si="0"/>
        <v>5.6558909968310118</v>
      </c>
      <c r="D12" s="24">
        <v>1837</v>
      </c>
      <c r="E12" s="25">
        <f t="shared" si="1"/>
        <v>5.5542099693269531</v>
      </c>
      <c r="F12" s="24">
        <v>1693</v>
      </c>
      <c r="G12" s="23">
        <f t="shared" si="2"/>
        <v>5.8317076295523194</v>
      </c>
      <c r="H12" s="25">
        <f t="shared" si="3"/>
        <v>-7.8388677191072418</v>
      </c>
      <c r="I12" s="26"/>
      <c r="J12" s="27"/>
      <c r="K12" s="2"/>
      <c r="M12" s="2"/>
    </row>
    <row r="13" spans="1:13" ht="15.95" customHeight="1" x14ac:dyDescent="0.2">
      <c r="A13" s="21" t="s">
        <v>18</v>
      </c>
      <c r="B13" s="22">
        <v>1216.812465</v>
      </c>
      <c r="C13" s="25">
        <f t="shared" si="0"/>
        <v>1.847821086795524</v>
      </c>
      <c r="D13" s="24">
        <v>615</v>
      </c>
      <c r="E13" s="25">
        <f t="shared" si="1"/>
        <v>1.8594660485226326</v>
      </c>
      <c r="F13" s="24">
        <v>565</v>
      </c>
      <c r="G13" s="23">
        <f t="shared" si="2"/>
        <v>1.9461989431169877</v>
      </c>
      <c r="H13" s="25">
        <f t="shared" si="3"/>
        <v>-8.1300813008130035</v>
      </c>
      <c r="I13" s="26"/>
      <c r="J13" s="27"/>
      <c r="K13" s="2"/>
      <c r="M13" s="2"/>
    </row>
    <row r="14" spans="1:13" ht="15.95" customHeight="1" x14ac:dyDescent="0.2">
      <c r="A14" s="21" t="s">
        <v>19</v>
      </c>
      <c r="B14" s="22">
        <v>1049.8844200000001</v>
      </c>
      <c r="C14" s="25">
        <f t="shared" si="0"/>
        <v>1.5943283174487275</v>
      </c>
      <c r="D14" s="24">
        <v>563</v>
      </c>
      <c r="E14" s="25">
        <f t="shared" si="1"/>
        <v>1.7022429029564912</v>
      </c>
      <c r="F14" s="24">
        <v>387</v>
      </c>
      <c r="G14" s="23">
        <f t="shared" si="2"/>
        <v>1.3330601610376536</v>
      </c>
      <c r="H14" s="25">
        <f t="shared" si="3"/>
        <v>-31.261101243339255</v>
      </c>
      <c r="I14" s="26"/>
      <c r="J14" s="27"/>
      <c r="K14" s="2"/>
      <c r="M14" s="2"/>
    </row>
    <row r="15" spans="1:13" ht="15.95" customHeight="1" x14ac:dyDescent="0.2">
      <c r="A15" s="21" t="s">
        <v>20</v>
      </c>
      <c r="B15" s="22">
        <v>508.00278049999997</v>
      </c>
      <c r="C15" s="25">
        <f t="shared" si="0"/>
        <v>0.77144036321049525</v>
      </c>
      <c r="D15" s="24">
        <v>260</v>
      </c>
      <c r="E15" s="25">
        <f t="shared" si="1"/>
        <v>0.78611572783070638</v>
      </c>
      <c r="F15" s="24">
        <v>208</v>
      </c>
      <c r="G15" s="23">
        <f t="shared" si="2"/>
        <v>0.71647677905899732</v>
      </c>
      <c r="H15" s="25">
        <f t="shared" si="3"/>
        <v>-20</v>
      </c>
      <c r="I15" s="26"/>
      <c r="J15" s="27"/>
      <c r="K15" s="2"/>
      <c r="M15" s="2"/>
    </row>
    <row r="16" spans="1:13" ht="15.95" customHeight="1" x14ac:dyDescent="0.2">
      <c r="A16" s="21" t="s">
        <v>21</v>
      </c>
      <c r="B16" s="22">
        <v>289.83087560000001</v>
      </c>
      <c r="C16" s="25">
        <f t="shared" si="0"/>
        <v>0.44012994519914816</v>
      </c>
      <c r="D16" s="24">
        <v>150</v>
      </c>
      <c r="E16" s="25">
        <f t="shared" si="1"/>
        <v>0.45352830451771531</v>
      </c>
      <c r="F16" s="24">
        <v>135</v>
      </c>
      <c r="G16" s="23">
        <f t="shared" si="2"/>
        <v>0.46502098640848383</v>
      </c>
      <c r="H16" s="25">
        <f t="shared" si="3"/>
        <v>-10</v>
      </c>
      <c r="I16" s="26"/>
      <c r="J16" s="27"/>
      <c r="K16" s="2"/>
      <c r="M16" s="2"/>
    </row>
    <row r="17" spans="1:13" ht="15.95" customHeight="1" x14ac:dyDescent="0.2">
      <c r="A17" s="21" t="s">
        <v>22</v>
      </c>
      <c r="B17" s="22">
        <v>565.22576770000001</v>
      </c>
      <c r="C17" s="25">
        <f t="shared" si="0"/>
        <v>0.85833776559500352</v>
      </c>
      <c r="D17" s="24">
        <v>275</v>
      </c>
      <c r="E17" s="25">
        <f t="shared" si="1"/>
        <v>0.83146855828247801</v>
      </c>
      <c r="F17" s="24">
        <v>263</v>
      </c>
      <c r="G17" s="23">
        <f t="shared" si="2"/>
        <v>0.90592977352171289</v>
      </c>
      <c r="H17" s="25">
        <f t="shared" si="3"/>
        <v>-4.3636363636363598</v>
      </c>
      <c r="I17" s="26"/>
      <c r="J17" s="27"/>
      <c r="K17" s="2"/>
      <c r="M17" s="2"/>
    </row>
    <row r="18" spans="1:13" ht="15.95" customHeight="1" x14ac:dyDescent="0.2">
      <c r="A18" s="21" t="s">
        <v>23</v>
      </c>
      <c r="B18" s="22">
        <v>388.99378639999998</v>
      </c>
      <c r="C18" s="25">
        <f t="shared" si="0"/>
        <v>0.59071627043396036</v>
      </c>
      <c r="D18" s="24">
        <v>218</v>
      </c>
      <c r="E18" s="25">
        <f t="shared" si="1"/>
        <v>0.65912780256574621</v>
      </c>
      <c r="F18" s="24">
        <v>179</v>
      </c>
      <c r="G18" s="23">
        <f t="shared" si="2"/>
        <v>0.61658338197865636</v>
      </c>
      <c r="H18" s="25">
        <f t="shared" si="3"/>
        <v>-17.889908256880744</v>
      </c>
      <c r="I18" s="26"/>
      <c r="J18" s="27"/>
      <c r="K18" s="2"/>
      <c r="M18" s="2"/>
    </row>
    <row r="19" spans="1:13" ht="15.95" customHeight="1" x14ac:dyDescent="0.2">
      <c r="A19" s="21" t="s">
        <v>24</v>
      </c>
      <c r="B19" s="22">
        <v>1018.956897</v>
      </c>
      <c r="C19" s="25">
        <f t="shared" si="0"/>
        <v>1.5473625517242995</v>
      </c>
      <c r="D19" s="24">
        <v>516</v>
      </c>
      <c r="E19" s="25">
        <f t="shared" si="1"/>
        <v>1.5601373675409405</v>
      </c>
      <c r="F19" s="24">
        <v>471</v>
      </c>
      <c r="G19" s="23">
        <f t="shared" si="2"/>
        <v>1.6224065525807103</v>
      </c>
      <c r="H19" s="25">
        <f t="shared" si="3"/>
        <v>-8.7209302325581461</v>
      </c>
      <c r="I19" s="26"/>
      <c r="J19" s="27"/>
      <c r="K19" s="2"/>
      <c r="M19" s="2"/>
    </row>
    <row r="20" spans="1:13" ht="15.95" customHeight="1" x14ac:dyDescent="0.2">
      <c r="A20" s="21" t="s">
        <v>25</v>
      </c>
      <c r="B20" s="22">
        <v>629.35448459999998</v>
      </c>
      <c r="C20" s="25">
        <f t="shared" si="0"/>
        <v>0.95572203701349223</v>
      </c>
      <c r="D20" s="24">
        <v>314</v>
      </c>
      <c r="E20" s="25">
        <f t="shared" si="1"/>
        <v>0.94938591745708389</v>
      </c>
      <c r="F20" s="24">
        <v>274</v>
      </c>
      <c r="G20" s="23">
        <f t="shared" si="2"/>
        <v>0.94382037241425598</v>
      </c>
      <c r="H20" s="25">
        <f t="shared" si="3"/>
        <v>-12.738853503184714</v>
      </c>
      <c r="I20" s="26"/>
      <c r="J20" s="27"/>
      <c r="K20" s="2"/>
      <c r="M20" s="2"/>
    </row>
    <row r="21" spans="1:13" ht="15.95" customHeight="1" x14ac:dyDescent="0.2">
      <c r="A21" s="21" t="s">
        <v>26</v>
      </c>
      <c r="B21" s="22">
        <v>1335.0577069999999</v>
      </c>
      <c r="C21" s="25">
        <f t="shared" si="0"/>
        <v>2.0273853646654421</v>
      </c>
      <c r="D21" s="24">
        <v>691</v>
      </c>
      <c r="E21" s="25">
        <f t="shared" si="1"/>
        <v>2.0892537228116086</v>
      </c>
      <c r="F21" s="24">
        <v>700</v>
      </c>
      <c r="G21" s="23">
        <f t="shared" si="2"/>
        <v>2.4112199295254713</v>
      </c>
      <c r="H21" s="25">
        <f t="shared" si="3"/>
        <v>1.3024602026049195</v>
      </c>
      <c r="I21" s="26"/>
      <c r="J21" s="27"/>
      <c r="K21" s="2"/>
      <c r="M21" s="2"/>
    </row>
    <row r="22" spans="1:13" ht="15.95" customHeight="1" x14ac:dyDescent="0.2">
      <c r="A22" s="21" t="s">
        <v>27</v>
      </c>
      <c r="B22" s="22">
        <v>1801.8722620000001</v>
      </c>
      <c r="C22" s="25">
        <f t="shared" si="0"/>
        <v>2.7362783150282319</v>
      </c>
      <c r="D22" s="24">
        <v>809</v>
      </c>
      <c r="E22" s="25">
        <f t="shared" si="1"/>
        <v>2.4460293223655443</v>
      </c>
      <c r="F22" s="24">
        <v>937</v>
      </c>
      <c r="G22" s="23">
        <f t="shared" si="2"/>
        <v>3.22759010566481</v>
      </c>
      <c r="H22" s="25">
        <f t="shared" si="3"/>
        <v>15.822002472187876</v>
      </c>
      <c r="I22" s="26"/>
      <c r="J22" s="27"/>
      <c r="K22" s="2"/>
      <c r="M22" s="2"/>
    </row>
    <row r="23" spans="1:13" ht="15.95" customHeight="1" x14ac:dyDescent="0.2">
      <c r="A23" s="21" t="s">
        <v>28</v>
      </c>
      <c r="B23" s="22">
        <v>2190.014463</v>
      </c>
      <c r="C23" s="25">
        <f t="shared" si="0"/>
        <v>3.3257013890949714</v>
      </c>
      <c r="D23" s="24">
        <v>1069</v>
      </c>
      <c r="E23" s="25">
        <f t="shared" si="1"/>
        <v>3.2321450501962508</v>
      </c>
      <c r="F23" s="24">
        <v>869</v>
      </c>
      <c r="G23" s="23">
        <f t="shared" si="2"/>
        <v>2.9933573125109065</v>
      </c>
      <c r="H23" s="25">
        <f t="shared" si="3"/>
        <v>-18.709073900841915</v>
      </c>
      <c r="I23" s="26"/>
      <c r="J23" s="27"/>
      <c r="K23" s="2"/>
      <c r="M23" s="2"/>
    </row>
    <row r="24" spans="1:13" ht="15.95" customHeight="1" x14ac:dyDescent="0.2">
      <c r="A24" s="21" t="s">
        <v>29</v>
      </c>
      <c r="B24" s="22">
        <v>97.745184690000002</v>
      </c>
      <c r="C24" s="25">
        <f t="shared" si="0"/>
        <v>0.14843340169341954</v>
      </c>
      <c r="D24" s="24">
        <v>54</v>
      </c>
      <c r="E24" s="25">
        <f t="shared" si="1"/>
        <v>0.16327018962637749</v>
      </c>
      <c r="F24" s="24">
        <v>42</v>
      </c>
      <c r="G24" s="23">
        <f t="shared" si="2"/>
        <v>0.14467319577152829</v>
      </c>
      <c r="H24" s="25">
        <f t="shared" si="3"/>
        <v>-22.222222222222214</v>
      </c>
      <c r="I24" s="26"/>
      <c r="J24" s="27"/>
      <c r="K24" s="2"/>
      <c r="M24" s="2"/>
    </row>
    <row r="25" spans="1:13" ht="15.95" customHeight="1" x14ac:dyDescent="0.2">
      <c r="A25" s="21" t="s">
        <v>30</v>
      </c>
      <c r="B25" s="22">
        <v>1971.4673680000001</v>
      </c>
      <c r="C25" s="25">
        <f t="shared" si="0"/>
        <v>2.9938212167473743</v>
      </c>
      <c r="D25" s="24">
        <v>1014</v>
      </c>
      <c r="E25" s="25">
        <f t="shared" si="1"/>
        <v>3.0658513385397552</v>
      </c>
      <c r="F25" s="24">
        <v>797</v>
      </c>
      <c r="G25" s="23">
        <f t="shared" si="2"/>
        <v>2.7453461197597155</v>
      </c>
      <c r="H25" s="25">
        <f t="shared" si="3"/>
        <v>-21.400394477317548</v>
      </c>
      <c r="I25" s="26"/>
      <c r="J25" s="27"/>
      <c r="K25" s="2"/>
      <c r="M25" s="2"/>
    </row>
    <row r="26" spans="1:13" ht="15.95" customHeight="1" x14ac:dyDescent="0.2">
      <c r="A26" s="21" t="s">
        <v>31</v>
      </c>
      <c r="B26" s="22">
        <v>397.8522342</v>
      </c>
      <c r="C26" s="25">
        <f t="shared" si="0"/>
        <v>0.60416848851352889</v>
      </c>
      <c r="D26" s="24">
        <v>124</v>
      </c>
      <c r="E26" s="25">
        <f t="shared" si="1"/>
        <v>0.37491673173464463</v>
      </c>
      <c r="F26" s="24">
        <v>111</v>
      </c>
      <c r="G26" s="23">
        <f t="shared" si="2"/>
        <v>0.38235058882475331</v>
      </c>
      <c r="H26" s="25">
        <f t="shared" si="3"/>
        <v>-10.483870967741936</v>
      </c>
      <c r="I26" s="26"/>
      <c r="J26" s="27"/>
      <c r="K26" s="2"/>
      <c r="M26" s="2"/>
    </row>
    <row r="27" spans="1:13" ht="15.95" customHeight="1" x14ac:dyDescent="0.2">
      <c r="A27" s="21" t="s">
        <v>32</v>
      </c>
      <c r="B27" s="22">
        <f>B28-SUM(B8:B26)</f>
        <v>2055.791679110007</v>
      </c>
      <c r="C27" s="25">
        <f t="shared" si="0"/>
        <v>3.1218740142658286</v>
      </c>
      <c r="D27" s="24">
        <v>1047</v>
      </c>
      <c r="E27" s="25">
        <f t="shared" si="1"/>
        <v>3.1656275655336525</v>
      </c>
      <c r="F27" s="24">
        <v>1406</v>
      </c>
      <c r="G27" s="23">
        <f t="shared" si="2"/>
        <v>4.8431074584468758</v>
      </c>
      <c r="H27" s="25">
        <f t="shared" si="3"/>
        <v>34.288443170964655</v>
      </c>
      <c r="I27" s="26"/>
      <c r="J27" s="27"/>
      <c r="K27" s="2"/>
      <c r="M27" s="2"/>
    </row>
    <row r="28" spans="1:13" ht="21.95" customHeight="1" thickBot="1" x14ac:dyDescent="0.25">
      <c r="A28" s="28" t="s">
        <v>33</v>
      </c>
      <c r="B28" s="29">
        <f>65851205709/1000000</f>
        <v>65851.205709000002</v>
      </c>
      <c r="C28" s="32">
        <f>SUM(C8:C27)</f>
        <v>100.00000000000003</v>
      </c>
      <c r="D28" s="31">
        <f>(33074010708/1000000)</f>
        <v>33074.010708000002</v>
      </c>
      <c r="E28" s="32">
        <f>SUM(E8:E27)</f>
        <v>100.00601466818632</v>
      </c>
      <c r="F28" s="31">
        <f>(29030947838/1000000)</f>
        <v>29030.947838</v>
      </c>
      <c r="G28" s="30">
        <f>SUM(G8:G27)</f>
        <v>99.996735077320636</v>
      </c>
      <c r="H28" s="32">
        <f t="shared" si="3"/>
        <v>-12.22428965659752</v>
      </c>
    </row>
    <row r="29" spans="1:13" x14ac:dyDescent="0.2">
      <c r="C29" s="2"/>
      <c r="D29" s="2"/>
      <c r="F29" s="2"/>
    </row>
    <row r="30" spans="1:13" x14ac:dyDescent="0.2">
      <c r="D30" s="2"/>
      <c r="F30" s="2"/>
    </row>
    <row r="31" spans="1:13" x14ac:dyDescent="0.2">
      <c r="D31" s="2"/>
      <c r="F31" s="2"/>
    </row>
    <row r="32" spans="1:13" x14ac:dyDescent="0.2">
      <c r="D32" s="2"/>
      <c r="F32" s="2"/>
    </row>
    <row r="33" spans="6:6" x14ac:dyDescent="0.2">
      <c r="F33" s="2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Normal="100" workbookViewId="0">
      <selection activeCell="A3" sqref="A3"/>
    </sheetView>
  </sheetViews>
  <sheetFormatPr defaultRowHeight="12.75" x14ac:dyDescent="0.2"/>
  <cols>
    <col min="1" max="1" width="35" style="3" customWidth="1"/>
    <col min="2" max="2" width="7.7109375" style="3" customWidth="1"/>
    <col min="3" max="3" width="9.7109375" style="3" customWidth="1"/>
    <col min="4" max="4" width="8.28515625" style="3" customWidth="1"/>
    <col min="5" max="6" width="7.7109375" style="3" customWidth="1"/>
    <col min="7" max="7" width="9.7109375" style="3" customWidth="1"/>
    <col min="8" max="8" width="8.28515625" style="3" customWidth="1"/>
    <col min="9" max="10" width="7.7109375" style="3" customWidth="1"/>
    <col min="11" max="11" width="9.7109375" style="3" customWidth="1"/>
    <col min="12" max="12" width="8.28515625" style="3" customWidth="1"/>
    <col min="13" max="13" width="7.7109375" style="3" customWidth="1"/>
    <col min="14" max="16384" width="9.140625" style="3"/>
  </cols>
  <sheetData>
    <row r="1" spans="1:15" x14ac:dyDescent="0.2">
      <c r="A1" s="33" t="s">
        <v>71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5" x14ac:dyDescent="0.2">
      <c r="A2" s="33" t="s">
        <v>70</v>
      </c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5" ht="13.5" thickBot="1" x14ac:dyDescent="0.25">
      <c r="A3" s="37"/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5" ht="15.95" customHeight="1" thickBot="1" x14ac:dyDescent="0.25">
      <c r="A4" s="38"/>
      <c r="B4" s="39">
        <v>2019</v>
      </c>
      <c r="C4" s="40"/>
      <c r="D4" s="40"/>
      <c r="E4" s="41"/>
      <c r="F4" s="155" t="s">
        <v>2</v>
      </c>
      <c r="G4" s="40"/>
      <c r="H4" s="40"/>
      <c r="I4" s="40"/>
      <c r="J4" s="156" t="s">
        <v>3</v>
      </c>
      <c r="K4" s="40"/>
      <c r="L4" s="40"/>
      <c r="M4" s="41"/>
    </row>
    <row r="5" spans="1:15" x14ac:dyDescent="0.2">
      <c r="A5" s="42"/>
      <c r="B5" s="43" t="s">
        <v>67</v>
      </c>
      <c r="C5" s="135" t="s">
        <v>36</v>
      </c>
      <c r="D5" s="135"/>
      <c r="E5" s="134"/>
      <c r="F5" s="46" t="s">
        <v>67</v>
      </c>
      <c r="G5" s="135" t="s">
        <v>36</v>
      </c>
      <c r="H5" s="135"/>
      <c r="I5" s="135"/>
      <c r="J5" s="43" t="s">
        <v>67</v>
      </c>
      <c r="K5" s="135" t="s">
        <v>36</v>
      </c>
      <c r="L5" s="135"/>
      <c r="M5" s="134"/>
    </row>
    <row r="6" spans="1:15" x14ac:dyDescent="0.2">
      <c r="A6" s="42"/>
      <c r="B6" s="43" t="s">
        <v>66</v>
      </c>
      <c r="C6" s="44" t="s">
        <v>37</v>
      </c>
      <c r="D6" s="44" t="s">
        <v>38</v>
      </c>
      <c r="E6" s="45" t="s">
        <v>39</v>
      </c>
      <c r="F6" s="46" t="s">
        <v>66</v>
      </c>
      <c r="G6" s="44" t="s">
        <v>37</v>
      </c>
      <c r="H6" s="44" t="s">
        <v>38</v>
      </c>
      <c r="I6" s="44" t="s">
        <v>39</v>
      </c>
      <c r="J6" s="43" t="s">
        <v>66</v>
      </c>
      <c r="K6" s="44" t="s">
        <v>37</v>
      </c>
      <c r="L6" s="44" t="s">
        <v>38</v>
      </c>
      <c r="M6" s="45" t="s">
        <v>39</v>
      </c>
    </row>
    <row r="7" spans="1:15" x14ac:dyDescent="0.2">
      <c r="A7" s="49" t="s">
        <v>7</v>
      </c>
      <c r="B7" s="43" t="s">
        <v>11</v>
      </c>
      <c r="C7" s="44" t="s">
        <v>40</v>
      </c>
      <c r="D7" s="44" t="s">
        <v>41</v>
      </c>
      <c r="E7" s="45" t="s">
        <v>42</v>
      </c>
      <c r="F7" s="46" t="s">
        <v>11</v>
      </c>
      <c r="G7" s="44" t="s">
        <v>40</v>
      </c>
      <c r="H7" s="44" t="s">
        <v>41</v>
      </c>
      <c r="I7" s="44" t="s">
        <v>42</v>
      </c>
      <c r="J7" s="43" t="s">
        <v>11</v>
      </c>
      <c r="K7" s="44" t="s">
        <v>40</v>
      </c>
      <c r="L7" s="44" t="s">
        <v>41</v>
      </c>
      <c r="M7" s="45" t="s">
        <v>42</v>
      </c>
    </row>
    <row r="8" spans="1:15" x14ac:dyDescent="0.2">
      <c r="A8" s="50"/>
      <c r="B8" s="51"/>
      <c r="C8" s="52" t="s">
        <v>12</v>
      </c>
      <c r="D8" s="52" t="s">
        <v>12</v>
      </c>
      <c r="E8" s="53" t="s">
        <v>12</v>
      </c>
      <c r="F8" s="52"/>
      <c r="G8" s="52" t="s">
        <v>12</v>
      </c>
      <c r="H8" s="52" t="s">
        <v>12</v>
      </c>
      <c r="I8" s="52" t="s">
        <v>12</v>
      </c>
      <c r="J8" s="51"/>
      <c r="K8" s="52" t="s">
        <v>12</v>
      </c>
      <c r="L8" s="52" t="s">
        <v>12</v>
      </c>
      <c r="M8" s="53" t="s">
        <v>12</v>
      </c>
    </row>
    <row r="9" spans="1:15" ht="18" customHeight="1" x14ac:dyDescent="0.2">
      <c r="A9" s="54" t="s">
        <v>13</v>
      </c>
      <c r="B9" s="55">
        <v>19361.206920000001</v>
      </c>
      <c r="C9" s="56">
        <v>64.640336388698643</v>
      </c>
      <c r="D9" s="56">
        <v>23.153503531689957</v>
      </c>
      <c r="E9" s="57">
        <v>12.206160079611401</v>
      </c>
      <c r="F9" s="58">
        <v>9777.5059099999999</v>
      </c>
      <c r="G9" s="56">
        <v>64.654093080471469</v>
      </c>
      <c r="H9" s="56">
        <v>23.337296412843589</v>
      </c>
      <c r="I9" s="56">
        <v>12.00861050668493</v>
      </c>
      <c r="J9" s="55">
        <v>8040.9628460000004</v>
      </c>
      <c r="K9" s="56">
        <v>64.932001995955574</v>
      </c>
      <c r="L9" s="56">
        <v>20.635971291735675</v>
      </c>
      <c r="M9" s="57">
        <v>14.432026712308744</v>
      </c>
      <c r="N9" s="133"/>
      <c r="O9" s="133"/>
    </row>
    <row r="10" spans="1:15" ht="15.95" customHeight="1" x14ac:dyDescent="0.2">
      <c r="A10" s="54" t="s">
        <v>14</v>
      </c>
      <c r="B10" s="55">
        <v>7450.2096289999999</v>
      </c>
      <c r="C10" s="56">
        <v>91.253112101441175</v>
      </c>
      <c r="D10" s="56">
        <v>7.0348299184055874</v>
      </c>
      <c r="E10" s="57">
        <v>1.7120579801532414</v>
      </c>
      <c r="F10" s="58">
        <v>3632.6430529999998</v>
      </c>
      <c r="G10" s="56">
        <v>91.246412655145562</v>
      </c>
      <c r="H10" s="56">
        <v>7.2199496071417002</v>
      </c>
      <c r="I10" s="56">
        <v>1.5336377377127368</v>
      </c>
      <c r="J10" s="55">
        <v>2430.0873499999998</v>
      </c>
      <c r="K10" s="56">
        <v>85.611262015418447</v>
      </c>
      <c r="L10" s="56">
        <v>10.40551635303958</v>
      </c>
      <c r="M10" s="57">
        <v>3.9832216315419853</v>
      </c>
      <c r="N10" s="133"/>
      <c r="O10" s="133"/>
    </row>
    <row r="11" spans="1:15" ht="15.95" customHeight="1" x14ac:dyDescent="0.2">
      <c r="A11" s="54" t="s">
        <v>15</v>
      </c>
      <c r="B11" s="55">
        <v>3982.230223</v>
      </c>
      <c r="C11" s="56">
        <v>69.543274376857539</v>
      </c>
      <c r="D11" s="56">
        <v>28.21991934646983</v>
      </c>
      <c r="E11" s="57">
        <v>2.2368062766726244</v>
      </c>
      <c r="F11" s="58">
        <v>1969.2304180000001</v>
      </c>
      <c r="G11" s="56">
        <v>69.39950234533292</v>
      </c>
      <c r="H11" s="56">
        <v>28.117652413320165</v>
      </c>
      <c r="I11" s="56">
        <v>2.4828452413469231</v>
      </c>
      <c r="J11" s="55">
        <v>1970.1052460000001</v>
      </c>
      <c r="K11" s="56">
        <v>67.390515194142026</v>
      </c>
      <c r="L11" s="56">
        <v>29.88983316875391</v>
      </c>
      <c r="M11" s="57">
        <v>2.7196516371040795</v>
      </c>
      <c r="N11" s="133"/>
      <c r="O11" s="133"/>
    </row>
    <row r="12" spans="1:15" ht="15.95" customHeight="1" x14ac:dyDescent="0.2">
      <c r="A12" s="54" t="s">
        <v>16</v>
      </c>
      <c r="B12" s="55">
        <v>1393.886512</v>
      </c>
      <c r="C12" s="56">
        <v>89.659111099462322</v>
      </c>
      <c r="D12" s="56">
        <v>3.1867390610076907</v>
      </c>
      <c r="E12" s="57">
        <v>7.1541498395299952</v>
      </c>
      <c r="F12" s="58">
        <v>738.90557630000001</v>
      </c>
      <c r="G12" s="56">
        <v>90.266620011160953</v>
      </c>
      <c r="H12" s="56">
        <v>3.0867697513138932</v>
      </c>
      <c r="I12" s="56">
        <v>6.6466102375251497</v>
      </c>
      <c r="J12" s="55">
        <v>671.1149142999999</v>
      </c>
      <c r="K12" s="56">
        <v>92.064345003320355</v>
      </c>
      <c r="L12" s="56">
        <v>2.6154904352507802</v>
      </c>
      <c r="M12" s="57">
        <v>5.3201645614288564</v>
      </c>
      <c r="N12" s="133"/>
      <c r="O12" s="133"/>
    </row>
    <row r="13" spans="1:15" ht="15.95" customHeight="1" x14ac:dyDescent="0.2">
      <c r="A13" s="54" t="s">
        <v>17</v>
      </c>
      <c r="B13" s="55">
        <v>5261.0238330000002</v>
      </c>
      <c r="C13" s="56">
        <v>92.708068489961391</v>
      </c>
      <c r="D13" s="56">
        <v>4.5230765355115299</v>
      </c>
      <c r="E13" s="57">
        <v>2.7688549745270734</v>
      </c>
      <c r="F13" s="58">
        <v>2668.574764</v>
      </c>
      <c r="G13" s="56">
        <v>92.485370919873475</v>
      </c>
      <c r="H13" s="56">
        <v>4.9321355340215778</v>
      </c>
      <c r="I13" s="56">
        <v>2.5824935461049545</v>
      </c>
      <c r="J13" s="55">
        <v>2398.3100129999998</v>
      </c>
      <c r="K13" s="56">
        <v>94.088558630152491</v>
      </c>
      <c r="L13" s="56">
        <v>3.4745614604233017</v>
      </c>
      <c r="M13" s="57">
        <v>2.4368799094242091</v>
      </c>
      <c r="N13" s="133"/>
      <c r="O13" s="133"/>
    </row>
    <row r="14" spans="1:15" ht="15.95" customHeight="1" x14ac:dyDescent="0.2">
      <c r="A14" s="54" t="s">
        <v>18</v>
      </c>
      <c r="B14" s="55">
        <v>1896.6990920000001</v>
      </c>
      <c r="C14" s="56">
        <v>93.552010961212062</v>
      </c>
      <c r="D14" s="56">
        <v>4.4748266638321974</v>
      </c>
      <c r="E14" s="57">
        <v>1.9731623749557412</v>
      </c>
      <c r="F14" s="58">
        <v>974.77985209999997</v>
      </c>
      <c r="G14" s="56">
        <v>93.474044107194572</v>
      </c>
      <c r="H14" s="56">
        <v>4.7076806030755263</v>
      </c>
      <c r="I14" s="56">
        <v>1.8182752897299037</v>
      </c>
      <c r="J14" s="55">
        <v>780.3083102999999</v>
      </c>
      <c r="K14" s="56">
        <v>94.424139626541731</v>
      </c>
      <c r="L14" s="56">
        <v>4.4111781412796027</v>
      </c>
      <c r="M14" s="57">
        <v>1.1646822321786721</v>
      </c>
      <c r="N14" s="133"/>
      <c r="O14" s="133"/>
    </row>
    <row r="15" spans="1:15" ht="15.95" customHeight="1" x14ac:dyDescent="0.2">
      <c r="A15" s="54" t="s">
        <v>19</v>
      </c>
      <c r="B15" s="55">
        <v>4676.2554559999999</v>
      </c>
      <c r="C15" s="56">
        <v>86.886752240204686</v>
      </c>
      <c r="D15" s="56">
        <v>3.6080905650851633</v>
      </c>
      <c r="E15" s="57">
        <v>9.5051571947101579</v>
      </c>
      <c r="F15" s="58">
        <v>2484.4107220000001</v>
      </c>
      <c r="G15" s="56">
        <v>88.185896544528461</v>
      </c>
      <c r="H15" s="56">
        <v>3.3208117249326699</v>
      </c>
      <c r="I15" s="56">
        <v>8.4932917305388536</v>
      </c>
      <c r="J15" s="55">
        <v>1559.2323369999999</v>
      </c>
      <c r="K15" s="56">
        <v>84.625455424703361</v>
      </c>
      <c r="L15" s="56">
        <v>4.5014969995102856</v>
      </c>
      <c r="M15" s="57">
        <v>10.87304757578636</v>
      </c>
      <c r="N15" s="133"/>
      <c r="O15" s="133"/>
    </row>
    <row r="16" spans="1:15" ht="15.95" customHeight="1" x14ac:dyDescent="0.2">
      <c r="A16" s="54" t="s">
        <v>20</v>
      </c>
      <c r="B16" s="55">
        <v>2105.8072219999999</v>
      </c>
      <c r="C16" s="56">
        <v>95.616363807140004</v>
      </c>
      <c r="D16" s="56">
        <v>1.8268327797467176</v>
      </c>
      <c r="E16" s="57">
        <v>2.5568034131132777</v>
      </c>
      <c r="F16" s="58">
        <v>1119.3925939999999</v>
      </c>
      <c r="G16" s="56">
        <v>95.936760383339418</v>
      </c>
      <c r="H16" s="56">
        <v>1.7594661193252383</v>
      </c>
      <c r="I16" s="56">
        <v>2.303773497335325</v>
      </c>
      <c r="J16" s="55">
        <v>904.22131260000003</v>
      </c>
      <c r="K16" s="56">
        <v>95.828984364158288</v>
      </c>
      <c r="L16" s="56">
        <v>1.9788905046545711</v>
      </c>
      <c r="M16" s="57">
        <v>2.1921251311871357</v>
      </c>
      <c r="N16" s="133"/>
      <c r="O16" s="133"/>
    </row>
    <row r="17" spans="1:15" ht="15.95" customHeight="1" x14ac:dyDescent="0.2">
      <c r="A17" s="54" t="s">
        <v>21</v>
      </c>
      <c r="B17" s="55">
        <v>374.38675160000003</v>
      </c>
      <c r="C17" s="56">
        <v>93.136727763798746</v>
      </c>
      <c r="D17" s="56">
        <v>2.621536856114262</v>
      </c>
      <c r="E17" s="57">
        <v>4.2417353800869906</v>
      </c>
      <c r="F17" s="58">
        <v>183.89771859999999</v>
      </c>
      <c r="G17" s="56">
        <v>91.999890346807192</v>
      </c>
      <c r="H17" s="56">
        <v>2.5248654280830243</v>
      </c>
      <c r="I17" s="56">
        <v>5.4752442251097895</v>
      </c>
      <c r="J17" s="55">
        <v>180.04126630000002</v>
      </c>
      <c r="K17" s="56">
        <v>95.134842299293283</v>
      </c>
      <c r="L17" s="56">
        <v>0.91983228205344114</v>
      </c>
      <c r="M17" s="57">
        <v>3.9453254186532747</v>
      </c>
      <c r="N17" s="133"/>
      <c r="O17" s="133"/>
    </row>
    <row r="18" spans="1:15" ht="15.95" customHeight="1" x14ac:dyDescent="0.2">
      <c r="A18" s="54" t="s">
        <v>22</v>
      </c>
      <c r="B18" s="55">
        <v>1578.2337660000001</v>
      </c>
      <c r="C18" s="56">
        <v>96.315375559069594</v>
      </c>
      <c r="D18" s="56">
        <v>2.3545682825110927</v>
      </c>
      <c r="E18" s="57">
        <v>1.3300561584193067</v>
      </c>
      <c r="F18" s="58">
        <v>831.9896205</v>
      </c>
      <c r="G18" s="56">
        <v>96.391631510744318</v>
      </c>
      <c r="H18" s="56">
        <v>2.2600159036479228</v>
      </c>
      <c r="I18" s="56">
        <v>1.3483525856077672</v>
      </c>
      <c r="J18" s="55">
        <v>726.15660220000007</v>
      </c>
      <c r="K18" s="56">
        <v>97.367000510272632</v>
      </c>
      <c r="L18" s="56">
        <v>1.515893642345634</v>
      </c>
      <c r="M18" s="57">
        <v>1.117105847381727</v>
      </c>
      <c r="N18" s="133"/>
      <c r="O18" s="133"/>
    </row>
    <row r="19" spans="1:15" ht="15.95" customHeight="1" x14ac:dyDescent="0.2">
      <c r="A19" s="54" t="s">
        <v>23</v>
      </c>
      <c r="B19" s="55">
        <v>921.38136950000001</v>
      </c>
      <c r="C19" s="56">
        <v>96.769672312076963</v>
      </c>
      <c r="D19" s="56">
        <v>1.1065913960951497</v>
      </c>
      <c r="E19" s="57">
        <v>2.1237362918278948</v>
      </c>
      <c r="F19" s="58">
        <v>481.72396089999995</v>
      </c>
      <c r="G19" s="56">
        <v>97.101666573236727</v>
      </c>
      <c r="H19" s="56">
        <v>0.81809368705186114</v>
      </c>
      <c r="I19" s="56">
        <v>2.080239739711407</v>
      </c>
      <c r="J19" s="55">
        <v>390.94221060000001</v>
      </c>
      <c r="K19" s="56">
        <v>96.793746472274307</v>
      </c>
      <c r="L19" s="56">
        <v>0.95470699605164855</v>
      </c>
      <c r="M19" s="57">
        <v>2.2515465316740482</v>
      </c>
      <c r="N19" s="133"/>
      <c r="O19" s="133"/>
    </row>
    <row r="20" spans="1:15" ht="15.95" customHeight="1" x14ac:dyDescent="0.2">
      <c r="A20" s="54" t="s">
        <v>24</v>
      </c>
      <c r="B20" s="55">
        <v>2687.2884079999999</v>
      </c>
      <c r="C20" s="56">
        <v>72.0540161129898</v>
      </c>
      <c r="D20" s="56">
        <v>25.678301270848173</v>
      </c>
      <c r="E20" s="57">
        <v>2.2676826161620163</v>
      </c>
      <c r="F20" s="58">
        <v>1406.406133</v>
      </c>
      <c r="G20" s="56">
        <v>72.565356524998208</v>
      </c>
      <c r="H20" s="56">
        <v>24.805058892869049</v>
      </c>
      <c r="I20" s="56">
        <v>2.6295845821327406</v>
      </c>
      <c r="J20" s="55">
        <v>1187.462835</v>
      </c>
      <c r="K20" s="56">
        <v>75.436619294310162</v>
      </c>
      <c r="L20" s="56">
        <v>22.834929000626236</v>
      </c>
      <c r="M20" s="57">
        <v>1.728451705063597</v>
      </c>
      <c r="N20" s="133"/>
      <c r="O20" s="133"/>
    </row>
    <row r="21" spans="1:15" ht="15.95" customHeight="1" x14ac:dyDescent="0.2">
      <c r="A21" s="54" t="s">
        <v>25</v>
      </c>
      <c r="B21" s="55">
        <v>649.2593091</v>
      </c>
      <c r="C21" s="56">
        <v>90.460295072879688</v>
      </c>
      <c r="D21" s="56">
        <v>4.5800190483552985</v>
      </c>
      <c r="E21" s="57">
        <v>4.9596858787650158</v>
      </c>
      <c r="F21" s="58">
        <v>337.8015815</v>
      </c>
      <c r="G21" s="56">
        <v>90.422902093204755</v>
      </c>
      <c r="H21" s="56">
        <v>3.9651224310199122</v>
      </c>
      <c r="I21" s="56">
        <v>5.6119754757753251</v>
      </c>
      <c r="J21" s="55">
        <v>312.59583029999999</v>
      </c>
      <c r="K21" s="56">
        <v>92.098891036877703</v>
      </c>
      <c r="L21" s="56">
        <v>3.9188792556508147</v>
      </c>
      <c r="M21" s="57">
        <v>3.9822297074714843</v>
      </c>
      <c r="N21" s="133"/>
      <c r="O21" s="133"/>
    </row>
    <row r="22" spans="1:15" ht="15.95" customHeight="1" x14ac:dyDescent="0.2">
      <c r="A22" s="54" t="s">
        <v>26</v>
      </c>
      <c r="B22" s="55">
        <v>3550.2058350000002</v>
      </c>
      <c r="C22" s="56">
        <v>94.292415811804631</v>
      </c>
      <c r="D22" s="56">
        <v>4.1259883768105849</v>
      </c>
      <c r="E22" s="57">
        <v>1.5815958113847759</v>
      </c>
      <c r="F22" s="58">
        <v>1823.348285</v>
      </c>
      <c r="G22" s="56">
        <v>94.517474614369974</v>
      </c>
      <c r="H22" s="56">
        <v>3.9151705905070813</v>
      </c>
      <c r="I22" s="56">
        <v>1.5673547951229529</v>
      </c>
      <c r="J22" s="55">
        <v>1659.342993</v>
      </c>
      <c r="K22" s="56">
        <v>95.207150061170324</v>
      </c>
      <c r="L22" s="56">
        <v>3.5952492164967675</v>
      </c>
      <c r="M22" s="57">
        <v>1.1976007223329017</v>
      </c>
      <c r="N22" s="133"/>
      <c r="O22" s="133"/>
    </row>
    <row r="23" spans="1:15" ht="15.95" customHeight="1" x14ac:dyDescent="0.2">
      <c r="A23" s="54" t="s">
        <v>27</v>
      </c>
      <c r="B23" s="55">
        <v>1715.0006229999999</v>
      </c>
      <c r="C23" s="56">
        <v>46.843877739979497</v>
      </c>
      <c r="D23" s="56">
        <v>52.455851982470811</v>
      </c>
      <c r="E23" s="57">
        <v>0.70027027754969084</v>
      </c>
      <c r="F23" s="58">
        <v>870.6591102000001</v>
      </c>
      <c r="G23" s="56">
        <v>48.748877468698936</v>
      </c>
      <c r="H23" s="56">
        <v>50.612461873889245</v>
      </c>
      <c r="I23" s="56">
        <v>0.63866065741181277</v>
      </c>
      <c r="J23" s="55">
        <v>953.81888370000001</v>
      </c>
      <c r="K23" s="56">
        <v>42.924344277171514</v>
      </c>
      <c r="L23" s="56">
        <v>56.697191498706111</v>
      </c>
      <c r="M23" s="57">
        <v>0.37846422412237574</v>
      </c>
      <c r="N23" s="133"/>
      <c r="O23" s="133"/>
    </row>
    <row r="24" spans="1:15" ht="15.95" customHeight="1" x14ac:dyDescent="0.2">
      <c r="A24" s="54" t="s">
        <v>28</v>
      </c>
      <c r="B24" s="55">
        <v>2282.339563</v>
      </c>
      <c r="C24" s="56">
        <v>91.972938125104733</v>
      </c>
      <c r="D24" s="56">
        <v>3.2975337251763617</v>
      </c>
      <c r="E24" s="57">
        <v>4.7295281497189112</v>
      </c>
      <c r="F24" s="58">
        <v>1147.2548420000001</v>
      </c>
      <c r="G24" s="56">
        <v>93.933372061151871</v>
      </c>
      <c r="H24" s="56">
        <v>1.1536876523175179</v>
      </c>
      <c r="I24" s="56">
        <v>4.9129402865306062</v>
      </c>
      <c r="J24" s="55">
        <v>794.02946429999997</v>
      </c>
      <c r="K24" s="56">
        <v>93.725286957023854</v>
      </c>
      <c r="L24" s="56">
        <v>1.2102242594184194</v>
      </c>
      <c r="M24" s="57">
        <v>5.0644887835577181</v>
      </c>
      <c r="N24" s="133"/>
      <c r="O24" s="133"/>
    </row>
    <row r="25" spans="1:15" ht="15.95" customHeight="1" x14ac:dyDescent="0.2">
      <c r="A25" s="54" t="s">
        <v>29</v>
      </c>
      <c r="B25" s="55">
        <v>439.5721279</v>
      </c>
      <c r="C25" s="56">
        <v>26.598560415831912</v>
      </c>
      <c r="D25" s="56">
        <v>58.122642521450238</v>
      </c>
      <c r="E25" s="57">
        <v>15.278797062717842</v>
      </c>
      <c r="F25" s="58">
        <v>210.58266259999999</v>
      </c>
      <c r="G25" s="56">
        <v>27.600482327912346</v>
      </c>
      <c r="H25" s="56">
        <v>58.359652412817283</v>
      </c>
      <c r="I25" s="56">
        <v>14.039865259270359</v>
      </c>
      <c r="J25" s="55">
        <v>167.59895740000002</v>
      </c>
      <c r="K25" s="56">
        <v>30.292686732761343</v>
      </c>
      <c r="L25" s="56">
        <v>48.994090735997439</v>
      </c>
      <c r="M25" s="57">
        <v>20.713222531241229</v>
      </c>
      <c r="N25" s="133"/>
      <c r="O25" s="133"/>
    </row>
    <row r="26" spans="1:15" ht="15.95" customHeight="1" x14ac:dyDescent="0.2">
      <c r="A26" s="54" t="s">
        <v>30</v>
      </c>
      <c r="B26" s="55">
        <v>3818.1657409999998</v>
      </c>
      <c r="C26" s="56">
        <v>89.842446202609167</v>
      </c>
      <c r="D26" s="56">
        <v>0.82097334857496096</v>
      </c>
      <c r="E26" s="57">
        <v>9.3365804488158872</v>
      </c>
      <c r="F26" s="58">
        <v>1961.4440870000001</v>
      </c>
      <c r="G26" s="56">
        <v>91.349292506893775</v>
      </c>
      <c r="H26" s="56">
        <v>0.74599951995510527</v>
      </c>
      <c r="I26" s="56">
        <v>7.9047079731511234</v>
      </c>
      <c r="J26" s="55">
        <v>1779.6886340000001</v>
      </c>
      <c r="K26" s="56">
        <v>86.619290648331003</v>
      </c>
      <c r="L26" s="56">
        <v>0.71151060718074499</v>
      </c>
      <c r="M26" s="57">
        <v>12.669198744488238</v>
      </c>
      <c r="N26" s="133"/>
      <c r="O26" s="133"/>
    </row>
    <row r="27" spans="1:15" ht="15.95" customHeight="1" x14ac:dyDescent="0.2">
      <c r="A27" s="54" t="s">
        <v>31</v>
      </c>
      <c r="B27" s="55">
        <v>104.3812982</v>
      </c>
      <c r="C27" s="56">
        <v>74.496564124405239</v>
      </c>
      <c r="D27" s="56">
        <v>13.994990389379444</v>
      </c>
      <c r="E27" s="57">
        <v>11.508445486215313</v>
      </c>
      <c r="F27" s="58">
        <v>53.940524600000003</v>
      </c>
      <c r="G27" s="56">
        <v>76.517515440023786</v>
      </c>
      <c r="H27" s="56">
        <v>13.375224537334676</v>
      </c>
      <c r="I27" s="56">
        <v>10.107260022641544</v>
      </c>
      <c r="J27" s="55">
        <v>43.797459809999999</v>
      </c>
      <c r="K27" s="56">
        <v>85.007232056173493</v>
      </c>
      <c r="L27" s="56">
        <v>7.7998346612481892</v>
      </c>
      <c r="M27" s="57">
        <v>7.192933282578327</v>
      </c>
      <c r="N27" s="133"/>
      <c r="O27" s="133"/>
    </row>
    <row r="28" spans="1:15" ht="15.95" customHeight="1" x14ac:dyDescent="0.2">
      <c r="A28" s="54" t="s">
        <v>32</v>
      </c>
      <c r="B28" s="55">
        <v>806.36302269998851</v>
      </c>
      <c r="C28" s="56">
        <v>27.762767862058844</v>
      </c>
      <c r="D28" s="56">
        <v>66.938052927555944</v>
      </c>
      <c r="E28" s="57">
        <v>5.2991792103852031</v>
      </c>
      <c r="F28" s="58">
        <v>389.56137070000113</v>
      </c>
      <c r="G28" s="56">
        <v>28.788735377319952</v>
      </c>
      <c r="H28" s="56">
        <v>67.270644526821215</v>
      </c>
      <c r="I28" s="56">
        <v>3.9406200958588475</v>
      </c>
      <c r="J28" s="55">
        <v>395.55313019000096</v>
      </c>
      <c r="K28" s="56">
        <v>32.409455786480301</v>
      </c>
      <c r="L28" s="56">
        <v>62.965850393423786</v>
      </c>
      <c r="M28" s="57">
        <v>4.6246938200959065</v>
      </c>
      <c r="N28" s="133"/>
      <c r="O28" s="133"/>
    </row>
    <row r="29" spans="1:15" ht="21.95" customHeight="1" thickBot="1" x14ac:dyDescent="0.25">
      <c r="A29" s="59" t="s">
        <v>33</v>
      </c>
      <c r="B29" s="60">
        <v>65053.896701999998</v>
      </c>
      <c r="C29" s="61">
        <v>79.193794898111733</v>
      </c>
      <c r="D29" s="61">
        <v>14.401199709010163</v>
      </c>
      <c r="E29" s="62">
        <v>6.4050053928781043</v>
      </c>
      <c r="F29" s="63">
        <v>33064.052786</v>
      </c>
      <c r="G29" s="61">
        <v>79.594022474275164</v>
      </c>
      <c r="H29" s="61">
        <v>14.251641067070489</v>
      </c>
      <c r="I29" s="61">
        <v>6.1543364586543605</v>
      </c>
      <c r="J29" s="60">
        <v>27345.370596000001</v>
      </c>
      <c r="K29" s="61">
        <v>78.298938183782425</v>
      </c>
      <c r="L29" s="61">
        <v>14.354629539091377</v>
      </c>
      <c r="M29" s="62">
        <v>7.346432277126234</v>
      </c>
    </row>
  </sheetData>
  <mergeCells count="3">
    <mergeCell ref="C5:E5"/>
    <mergeCell ref="G5:I5"/>
    <mergeCell ref="K5:M5"/>
  </mergeCells>
  <pageMargins left="0.51181102362204722" right="0.51181102362204722" top="0.74803149606299213" bottom="0.74803149606299213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Normal="100" workbookViewId="0">
      <selection activeCell="A3" sqref="A3"/>
    </sheetView>
  </sheetViews>
  <sheetFormatPr defaultRowHeight="12.75" x14ac:dyDescent="0.2"/>
  <cols>
    <col min="1" max="1" width="35" style="3" customWidth="1"/>
    <col min="2" max="2" width="7.7109375" style="3" customWidth="1"/>
    <col min="3" max="3" width="9.7109375" style="3" customWidth="1"/>
    <col min="4" max="4" width="8.28515625" style="3" customWidth="1"/>
    <col min="5" max="6" width="7.7109375" style="3" customWidth="1"/>
    <col min="7" max="7" width="9.7109375" style="3" customWidth="1"/>
    <col min="8" max="8" width="8.28515625" style="3" customWidth="1"/>
    <col min="9" max="10" width="7.7109375" style="3" customWidth="1"/>
    <col min="11" max="11" width="9.7109375" style="3" customWidth="1"/>
    <col min="12" max="12" width="8.28515625" style="3" customWidth="1"/>
    <col min="13" max="13" width="7.7109375" style="3" customWidth="1"/>
    <col min="14" max="256" width="9.140625" style="3"/>
    <col min="257" max="257" width="35" style="3" customWidth="1"/>
    <col min="258" max="258" width="7.7109375" style="3" customWidth="1"/>
    <col min="259" max="259" width="9.7109375" style="3" customWidth="1"/>
    <col min="260" max="260" width="8.85546875" style="3" customWidth="1"/>
    <col min="261" max="262" width="7.7109375" style="3" customWidth="1"/>
    <col min="263" max="263" width="9.7109375" style="3" customWidth="1"/>
    <col min="264" max="264" width="8.85546875" style="3" customWidth="1"/>
    <col min="265" max="266" width="7.7109375" style="3" customWidth="1"/>
    <col min="267" max="267" width="9.7109375" style="3" customWidth="1"/>
    <col min="268" max="268" width="9.140625" style="3"/>
    <col min="269" max="269" width="7.7109375" style="3" customWidth="1"/>
    <col min="270" max="512" width="9.140625" style="3"/>
    <col min="513" max="513" width="35" style="3" customWidth="1"/>
    <col min="514" max="514" width="7.7109375" style="3" customWidth="1"/>
    <col min="515" max="515" width="9.7109375" style="3" customWidth="1"/>
    <col min="516" max="516" width="8.85546875" style="3" customWidth="1"/>
    <col min="517" max="518" width="7.7109375" style="3" customWidth="1"/>
    <col min="519" max="519" width="9.7109375" style="3" customWidth="1"/>
    <col min="520" max="520" width="8.85546875" style="3" customWidth="1"/>
    <col min="521" max="522" width="7.7109375" style="3" customWidth="1"/>
    <col min="523" max="523" width="9.7109375" style="3" customWidth="1"/>
    <col min="524" max="524" width="9.140625" style="3"/>
    <col min="525" max="525" width="7.7109375" style="3" customWidth="1"/>
    <col min="526" max="768" width="9.140625" style="3"/>
    <col min="769" max="769" width="35" style="3" customWidth="1"/>
    <col min="770" max="770" width="7.7109375" style="3" customWidth="1"/>
    <col min="771" max="771" width="9.7109375" style="3" customWidth="1"/>
    <col min="772" max="772" width="8.85546875" style="3" customWidth="1"/>
    <col min="773" max="774" width="7.7109375" style="3" customWidth="1"/>
    <col min="775" max="775" width="9.7109375" style="3" customWidth="1"/>
    <col min="776" max="776" width="8.85546875" style="3" customWidth="1"/>
    <col min="777" max="778" width="7.7109375" style="3" customWidth="1"/>
    <col min="779" max="779" width="9.7109375" style="3" customWidth="1"/>
    <col min="780" max="780" width="9.140625" style="3"/>
    <col min="781" max="781" width="7.7109375" style="3" customWidth="1"/>
    <col min="782" max="1024" width="9.140625" style="3"/>
    <col min="1025" max="1025" width="35" style="3" customWidth="1"/>
    <col min="1026" max="1026" width="7.7109375" style="3" customWidth="1"/>
    <col min="1027" max="1027" width="9.7109375" style="3" customWidth="1"/>
    <col min="1028" max="1028" width="8.85546875" style="3" customWidth="1"/>
    <col min="1029" max="1030" width="7.7109375" style="3" customWidth="1"/>
    <col min="1031" max="1031" width="9.7109375" style="3" customWidth="1"/>
    <col min="1032" max="1032" width="8.85546875" style="3" customWidth="1"/>
    <col min="1033" max="1034" width="7.7109375" style="3" customWidth="1"/>
    <col min="1035" max="1035" width="9.7109375" style="3" customWidth="1"/>
    <col min="1036" max="1036" width="9.140625" style="3"/>
    <col min="1037" max="1037" width="7.7109375" style="3" customWidth="1"/>
    <col min="1038" max="1280" width="9.140625" style="3"/>
    <col min="1281" max="1281" width="35" style="3" customWidth="1"/>
    <col min="1282" max="1282" width="7.7109375" style="3" customWidth="1"/>
    <col min="1283" max="1283" width="9.7109375" style="3" customWidth="1"/>
    <col min="1284" max="1284" width="8.85546875" style="3" customWidth="1"/>
    <col min="1285" max="1286" width="7.7109375" style="3" customWidth="1"/>
    <col min="1287" max="1287" width="9.7109375" style="3" customWidth="1"/>
    <col min="1288" max="1288" width="8.85546875" style="3" customWidth="1"/>
    <col min="1289" max="1290" width="7.7109375" style="3" customWidth="1"/>
    <col min="1291" max="1291" width="9.7109375" style="3" customWidth="1"/>
    <col min="1292" max="1292" width="9.140625" style="3"/>
    <col min="1293" max="1293" width="7.7109375" style="3" customWidth="1"/>
    <col min="1294" max="1536" width="9.140625" style="3"/>
    <col min="1537" max="1537" width="35" style="3" customWidth="1"/>
    <col min="1538" max="1538" width="7.7109375" style="3" customWidth="1"/>
    <col min="1539" max="1539" width="9.7109375" style="3" customWidth="1"/>
    <col min="1540" max="1540" width="8.85546875" style="3" customWidth="1"/>
    <col min="1541" max="1542" width="7.7109375" style="3" customWidth="1"/>
    <col min="1543" max="1543" width="9.7109375" style="3" customWidth="1"/>
    <col min="1544" max="1544" width="8.85546875" style="3" customWidth="1"/>
    <col min="1545" max="1546" width="7.7109375" style="3" customWidth="1"/>
    <col min="1547" max="1547" width="9.7109375" style="3" customWidth="1"/>
    <col min="1548" max="1548" width="9.140625" style="3"/>
    <col min="1549" max="1549" width="7.7109375" style="3" customWidth="1"/>
    <col min="1550" max="1792" width="9.140625" style="3"/>
    <col min="1793" max="1793" width="35" style="3" customWidth="1"/>
    <col min="1794" max="1794" width="7.7109375" style="3" customWidth="1"/>
    <col min="1795" max="1795" width="9.7109375" style="3" customWidth="1"/>
    <col min="1796" max="1796" width="8.85546875" style="3" customWidth="1"/>
    <col min="1797" max="1798" width="7.7109375" style="3" customWidth="1"/>
    <col min="1799" max="1799" width="9.7109375" style="3" customWidth="1"/>
    <col min="1800" max="1800" width="8.85546875" style="3" customWidth="1"/>
    <col min="1801" max="1802" width="7.7109375" style="3" customWidth="1"/>
    <col min="1803" max="1803" width="9.7109375" style="3" customWidth="1"/>
    <col min="1804" max="1804" width="9.140625" style="3"/>
    <col min="1805" max="1805" width="7.7109375" style="3" customWidth="1"/>
    <col min="1806" max="2048" width="9.140625" style="3"/>
    <col min="2049" max="2049" width="35" style="3" customWidth="1"/>
    <col min="2050" max="2050" width="7.7109375" style="3" customWidth="1"/>
    <col min="2051" max="2051" width="9.7109375" style="3" customWidth="1"/>
    <col min="2052" max="2052" width="8.85546875" style="3" customWidth="1"/>
    <col min="2053" max="2054" width="7.7109375" style="3" customWidth="1"/>
    <col min="2055" max="2055" width="9.7109375" style="3" customWidth="1"/>
    <col min="2056" max="2056" width="8.85546875" style="3" customWidth="1"/>
    <col min="2057" max="2058" width="7.7109375" style="3" customWidth="1"/>
    <col min="2059" max="2059" width="9.7109375" style="3" customWidth="1"/>
    <col min="2060" max="2060" width="9.140625" style="3"/>
    <col min="2061" max="2061" width="7.7109375" style="3" customWidth="1"/>
    <col min="2062" max="2304" width="9.140625" style="3"/>
    <col min="2305" max="2305" width="35" style="3" customWidth="1"/>
    <col min="2306" max="2306" width="7.7109375" style="3" customWidth="1"/>
    <col min="2307" max="2307" width="9.7109375" style="3" customWidth="1"/>
    <col min="2308" max="2308" width="8.85546875" style="3" customWidth="1"/>
    <col min="2309" max="2310" width="7.7109375" style="3" customWidth="1"/>
    <col min="2311" max="2311" width="9.7109375" style="3" customWidth="1"/>
    <col min="2312" max="2312" width="8.85546875" style="3" customWidth="1"/>
    <col min="2313" max="2314" width="7.7109375" style="3" customWidth="1"/>
    <col min="2315" max="2315" width="9.7109375" style="3" customWidth="1"/>
    <col min="2316" max="2316" width="9.140625" style="3"/>
    <col min="2317" max="2317" width="7.7109375" style="3" customWidth="1"/>
    <col min="2318" max="2560" width="9.140625" style="3"/>
    <col min="2561" max="2561" width="35" style="3" customWidth="1"/>
    <col min="2562" max="2562" width="7.7109375" style="3" customWidth="1"/>
    <col min="2563" max="2563" width="9.7109375" style="3" customWidth="1"/>
    <col min="2564" max="2564" width="8.85546875" style="3" customWidth="1"/>
    <col min="2565" max="2566" width="7.7109375" style="3" customWidth="1"/>
    <col min="2567" max="2567" width="9.7109375" style="3" customWidth="1"/>
    <col min="2568" max="2568" width="8.85546875" style="3" customWidth="1"/>
    <col min="2569" max="2570" width="7.7109375" style="3" customWidth="1"/>
    <col min="2571" max="2571" width="9.7109375" style="3" customWidth="1"/>
    <col min="2572" max="2572" width="9.140625" style="3"/>
    <col min="2573" max="2573" width="7.7109375" style="3" customWidth="1"/>
    <col min="2574" max="2816" width="9.140625" style="3"/>
    <col min="2817" max="2817" width="35" style="3" customWidth="1"/>
    <col min="2818" max="2818" width="7.7109375" style="3" customWidth="1"/>
    <col min="2819" max="2819" width="9.7109375" style="3" customWidth="1"/>
    <col min="2820" max="2820" width="8.85546875" style="3" customWidth="1"/>
    <col min="2821" max="2822" width="7.7109375" style="3" customWidth="1"/>
    <col min="2823" max="2823" width="9.7109375" style="3" customWidth="1"/>
    <col min="2824" max="2824" width="8.85546875" style="3" customWidth="1"/>
    <col min="2825" max="2826" width="7.7109375" style="3" customWidth="1"/>
    <col min="2827" max="2827" width="9.7109375" style="3" customWidth="1"/>
    <col min="2828" max="2828" width="9.140625" style="3"/>
    <col min="2829" max="2829" width="7.7109375" style="3" customWidth="1"/>
    <col min="2830" max="3072" width="9.140625" style="3"/>
    <col min="3073" max="3073" width="35" style="3" customWidth="1"/>
    <col min="3074" max="3074" width="7.7109375" style="3" customWidth="1"/>
    <col min="3075" max="3075" width="9.7109375" style="3" customWidth="1"/>
    <col min="3076" max="3076" width="8.85546875" style="3" customWidth="1"/>
    <col min="3077" max="3078" width="7.7109375" style="3" customWidth="1"/>
    <col min="3079" max="3079" width="9.7109375" style="3" customWidth="1"/>
    <col min="3080" max="3080" width="8.85546875" style="3" customWidth="1"/>
    <col min="3081" max="3082" width="7.7109375" style="3" customWidth="1"/>
    <col min="3083" max="3083" width="9.7109375" style="3" customWidth="1"/>
    <col min="3084" max="3084" width="9.140625" style="3"/>
    <col min="3085" max="3085" width="7.7109375" style="3" customWidth="1"/>
    <col min="3086" max="3328" width="9.140625" style="3"/>
    <col min="3329" max="3329" width="35" style="3" customWidth="1"/>
    <col min="3330" max="3330" width="7.7109375" style="3" customWidth="1"/>
    <col min="3331" max="3331" width="9.7109375" style="3" customWidth="1"/>
    <col min="3332" max="3332" width="8.85546875" style="3" customWidth="1"/>
    <col min="3333" max="3334" width="7.7109375" style="3" customWidth="1"/>
    <col min="3335" max="3335" width="9.7109375" style="3" customWidth="1"/>
    <col min="3336" max="3336" width="8.85546875" style="3" customWidth="1"/>
    <col min="3337" max="3338" width="7.7109375" style="3" customWidth="1"/>
    <col min="3339" max="3339" width="9.7109375" style="3" customWidth="1"/>
    <col min="3340" max="3340" width="9.140625" style="3"/>
    <col min="3341" max="3341" width="7.7109375" style="3" customWidth="1"/>
    <col min="3342" max="3584" width="9.140625" style="3"/>
    <col min="3585" max="3585" width="35" style="3" customWidth="1"/>
    <col min="3586" max="3586" width="7.7109375" style="3" customWidth="1"/>
    <col min="3587" max="3587" width="9.7109375" style="3" customWidth="1"/>
    <col min="3588" max="3588" width="8.85546875" style="3" customWidth="1"/>
    <col min="3589" max="3590" width="7.7109375" style="3" customWidth="1"/>
    <col min="3591" max="3591" width="9.7109375" style="3" customWidth="1"/>
    <col min="3592" max="3592" width="8.85546875" style="3" customWidth="1"/>
    <col min="3593" max="3594" width="7.7109375" style="3" customWidth="1"/>
    <col min="3595" max="3595" width="9.7109375" style="3" customWidth="1"/>
    <col min="3596" max="3596" width="9.140625" style="3"/>
    <col min="3597" max="3597" width="7.7109375" style="3" customWidth="1"/>
    <col min="3598" max="3840" width="9.140625" style="3"/>
    <col min="3841" max="3841" width="35" style="3" customWidth="1"/>
    <col min="3842" max="3842" width="7.7109375" style="3" customWidth="1"/>
    <col min="3843" max="3843" width="9.7109375" style="3" customWidth="1"/>
    <col min="3844" max="3844" width="8.85546875" style="3" customWidth="1"/>
    <col min="3845" max="3846" width="7.7109375" style="3" customWidth="1"/>
    <col min="3847" max="3847" width="9.7109375" style="3" customWidth="1"/>
    <col min="3848" max="3848" width="8.85546875" style="3" customWidth="1"/>
    <col min="3849" max="3850" width="7.7109375" style="3" customWidth="1"/>
    <col min="3851" max="3851" width="9.7109375" style="3" customWidth="1"/>
    <col min="3852" max="3852" width="9.140625" style="3"/>
    <col min="3853" max="3853" width="7.7109375" style="3" customWidth="1"/>
    <col min="3854" max="4096" width="9.140625" style="3"/>
    <col min="4097" max="4097" width="35" style="3" customWidth="1"/>
    <col min="4098" max="4098" width="7.7109375" style="3" customWidth="1"/>
    <col min="4099" max="4099" width="9.7109375" style="3" customWidth="1"/>
    <col min="4100" max="4100" width="8.85546875" style="3" customWidth="1"/>
    <col min="4101" max="4102" width="7.7109375" style="3" customWidth="1"/>
    <col min="4103" max="4103" width="9.7109375" style="3" customWidth="1"/>
    <col min="4104" max="4104" width="8.85546875" style="3" customWidth="1"/>
    <col min="4105" max="4106" width="7.7109375" style="3" customWidth="1"/>
    <col min="4107" max="4107" width="9.7109375" style="3" customWidth="1"/>
    <col min="4108" max="4108" width="9.140625" style="3"/>
    <col min="4109" max="4109" width="7.7109375" style="3" customWidth="1"/>
    <col min="4110" max="4352" width="9.140625" style="3"/>
    <col min="4353" max="4353" width="35" style="3" customWidth="1"/>
    <col min="4354" max="4354" width="7.7109375" style="3" customWidth="1"/>
    <col min="4355" max="4355" width="9.7109375" style="3" customWidth="1"/>
    <col min="4356" max="4356" width="8.85546875" style="3" customWidth="1"/>
    <col min="4357" max="4358" width="7.7109375" style="3" customWidth="1"/>
    <col min="4359" max="4359" width="9.7109375" style="3" customWidth="1"/>
    <col min="4360" max="4360" width="8.85546875" style="3" customWidth="1"/>
    <col min="4361" max="4362" width="7.7109375" style="3" customWidth="1"/>
    <col min="4363" max="4363" width="9.7109375" style="3" customWidth="1"/>
    <col min="4364" max="4364" width="9.140625" style="3"/>
    <col min="4365" max="4365" width="7.7109375" style="3" customWidth="1"/>
    <col min="4366" max="4608" width="9.140625" style="3"/>
    <col min="4609" max="4609" width="35" style="3" customWidth="1"/>
    <col min="4610" max="4610" width="7.7109375" style="3" customWidth="1"/>
    <col min="4611" max="4611" width="9.7109375" style="3" customWidth="1"/>
    <col min="4612" max="4612" width="8.85546875" style="3" customWidth="1"/>
    <col min="4613" max="4614" width="7.7109375" style="3" customWidth="1"/>
    <col min="4615" max="4615" width="9.7109375" style="3" customWidth="1"/>
    <col min="4616" max="4616" width="8.85546875" style="3" customWidth="1"/>
    <col min="4617" max="4618" width="7.7109375" style="3" customWidth="1"/>
    <col min="4619" max="4619" width="9.7109375" style="3" customWidth="1"/>
    <col min="4620" max="4620" width="9.140625" style="3"/>
    <col min="4621" max="4621" width="7.7109375" style="3" customWidth="1"/>
    <col min="4622" max="4864" width="9.140625" style="3"/>
    <col min="4865" max="4865" width="35" style="3" customWidth="1"/>
    <col min="4866" max="4866" width="7.7109375" style="3" customWidth="1"/>
    <col min="4867" max="4867" width="9.7109375" style="3" customWidth="1"/>
    <col min="4868" max="4868" width="8.85546875" style="3" customWidth="1"/>
    <col min="4869" max="4870" width="7.7109375" style="3" customWidth="1"/>
    <col min="4871" max="4871" width="9.7109375" style="3" customWidth="1"/>
    <col min="4872" max="4872" width="8.85546875" style="3" customWidth="1"/>
    <col min="4873" max="4874" width="7.7109375" style="3" customWidth="1"/>
    <col min="4875" max="4875" width="9.7109375" style="3" customWidth="1"/>
    <col min="4876" max="4876" width="9.140625" style="3"/>
    <col min="4877" max="4877" width="7.7109375" style="3" customWidth="1"/>
    <col min="4878" max="5120" width="9.140625" style="3"/>
    <col min="5121" max="5121" width="35" style="3" customWidth="1"/>
    <col min="5122" max="5122" width="7.7109375" style="3" customWidth="1"/>
    <col min="5123" max="5123" width="9.7109375" style="3" customWidth="1"/>
    <col min="5124" max="5124" width="8.85546875" style="3" customWidth="1"/>
    <col min="5125" max="5126" width="7.7109375" style="3" customWidth="1"/>
    <col min="5127" max="5127" width="9.7109375" style="3" customWidth="1"/>
    <col min="5128" max="5128" width="8.85546875" style="3" customWidth="1"/>
    <col min="5129" max="5130" width="7.7109375" style="3" customWidth="1"/>
    <col min="5131" max="5131" width="9.7109375" style="3" customWidth="1"/>
    <col min="5132" max="5132" width="9.140625" style="3"/>
    <col min="5133" max="5133" width="7.7109375" style="3" customWidth="1"/>
    <col min="5134" max="5376" width="9.140625" style="3"/>
    <col min="5377" max="5377" width="35" style="3" customWidth="1"/>
    <col min="5378" max="5378" width="7.7109375" style="3" customWidth="1"/>
    <col min="5379" max="5379" width="9.7109375" style="3" customWidth="1"/>
    <col min="5380" max="5380" width="8.85546875" style="3" customWidth="1"/>
    <col min="5381" max="5382" width="7.7109375" style="3" customWidth="1"/>
    <col min="5383" max="5383" width="9.7109375" style="3" customWidth="1"/>
    <col min="5384" max="5384" width="8.85546875" style="3" customWidth="1"/>
    <col min="5385" max="5386" width="7.7109375" style="3" customWidth="1"/>
    <col min="5387" max="5387" width="9.7109375" style="3" customWidth="1"/>
    <col min="5388" max="5388" width="9.140625" style="3"/>
    <col min="5389" max="5389" width="7.7109375" style="3" customWidth="1"/>
    <col min="5390" max="5632" width="9.140625" style="3"/>
    <col min="5633" max="5633" width="35" style="3" customWidth="1"/>
    <col min="5634" max="5634" width="7.7109375" style="3" customWidth="1"/>
    <col min="5635" max="5635" width="9.7109375" style="3" customWidth="1"/>
    <col min="5636" max="5636" width="8.85546875" style="3" customWidth="1"/>
    <col min="5637" max="5638" width="7.7109375" style="3" customWidth="1"/>
    <col min="5639" max="5639" width="9.7109375" style="3" customWidth="1"/>
    <col min="5640" max="5640" width="8.85546875" style="3" customWidth="1"/>
    <col min="5641" max="5642" width="7.7109375" style="3" customWidth="1"/>
    <col min="5643" max="5643" width="9.7109375" style="3" customWidth="1"/>
    <col min="5644" max="5644" width="9.140625" style="3"/>
    <col min="5645" max="5645" width="7.7109375" style="3" customWidth="1"/>
    <col min="5646" max="5888" width="9.140625" style="3"/>
    <col min="5889" max="5889" width="35" style="3" customWidth="1"/>
    <col min="5890" max="5890" width="7.7109375" style="3" customWidth="1"/>
    <col min="5891" max="5891" width="9.7109375" style="3" customWidth="1"/>
    <col min="5892" max="5892" width="8.85546875" style="3" customWidth="1"/>
    <col min="5893" max="5894" width="7.7109375" style="3" customWidth="1"/>
    <col min="5895" max="5895" width="9.7109375" style="3" customWidth="1"/>
    <col min="5896" max="5896" width="8.85546875" style="3" customWidth="1"/>
    <col min="5897" max="5898" width="7.7109375" style="3" customWidth="1"/>
    <col min="5899" max="5899" width="9.7109375" style="3" customWidth="1"/>
    <col min="5900" max="5900" width="9.140625" style="3"/>
    <col min="5901" max="5901" width="7.7109375" style="3" customWidth="1"/>
    <col min="5902" max="6144" width="9.140625" style="3"/>
    <col min="6145" max="6145" width="35" style="3" customWidth="1"/>
    <col min="6146" max="6146" width="7.7109375" style="3" customWidth="1"/>
    <col min="6147" max="6147" width="9.7109375" style="3" customWidth="1"/>
    <col min="6148" max="6148" width="8.85546875" style="3" customWidth="1"/>
    <col min="6149" max="6150" width="7.7109375" style="3" customWidth="1"/>
    <col min="6151" max="6151" width="9.7109375" style="3" customWidth="1"/>
    <col min="6152" max="6152" width="8.85546875" style="3" customWidth="1"/>
    <col min="6153" max="6154" width="7.7109375" style="3" customWidth="1"/>
    <col min="6155" max="6155" width="9.7109375" style="3" customWidth="1"/>
    <col min="6156" max="6156" width="9.140625" style="3"/>
    <col min="6157" max="6157" width="7.7109375" style="3" customWidth="1"/>
    <col min="6158" max="6400" width="9.140625" style="3"/>
    <col min="6401" max="6401" width="35" style="3" customWidth="1"/>
    <col min="6402" max="6402" width="7.7109375" style="3" customWidth="1"/>
    <col min="6403" max="6403" width="9.7109375" style="3" customWidth="1"/>
    <col min="6404" max="6404" width="8.85546875" style="3" customWidth="1"/>
    <col min="6405" max="6406" width="7.7109375" style="3" customWidth="1"/>
    <col min="6407" max="6407" width="9.7109375" style="3" customWidth="1"/>
    <col min="6408" max="6408" width="8.85546875" style="3" customWidth="1"/>
    <col min="6409" max="6410" width="7.7109375" style="3" customWidth="1"/>
    <col min="6411" max="6411" width="9.7109375" style="3" customWidth="1"/>
    <col min="6412" max="6412" width="9.140625" style="3"/>
    <col min="6413" max="6413" width="7.7109375" style="3" customWidth="1"/>
    <col min="6414" max="6656" width="9.140625" style="3"/>
    <col min="6657" max="6657" width="35" style="3" customWidth="1"/>
    <col min="6658" max="6658" width="7.7109375" style="3" customWidth="1"/>
    <col min="6659" max="6659" width="9.7109375" style="3" customWidth="1"/>
    <col min="6660" max="6660" width="8.85546875" style="3" customWidth="1"/>
    <col min="6661" max="6662" width="7.7109375" style="3" customWidth="1"/>
    <col min="6663" max="6663" width="9.7109375" style="3" customWidth="1"/>
    <col min="6664" max="6664" width="8.85546875" style="3" customWidth="1"/>
    <col min="6665" max="6666" width="7.7109375" style="3" customWidth="1"/>
    <col min="6667" max="6667" width="9.7109375" style="3" customWidth="1"/>
    <col min="6668" max="6668" width="9.140625" style="3"/>
    <col min="6669" max="6669" width="7.7109375" style="3" customWidth="1"/>
    <col min="6670" max="6912" width="9.140625" style="3"/>
    <col min="6913" max="6913" width="35" style="3" customWidth="1"/>
    <col min="6914" max="6914" width="7.7109375" style="3" customWidth="1"/>
    <col min="6915" max="6915" width="9.7109375" style="3" customWidth="1"/>
    <col min="6916" max="6916" width="8.85546875" style="3" customWidth="1"/>
    <col min="6917" max="6918" width="7.7109375" style="3" customWidth="1"/>
    <col min="6919" max="6919" width="9.7109375" style="3" customWidth="1"/>
    <col min="6920" max="6920" width="8.85546875" style="3" customWidth="1"/>
    <col min="6921" max="6922" width="7.7109375" style="3" customWidth="1"/>
    <col min="6923" max="6923" width="9.7109375" style="3" customWidth="1"/>
    <col min="6924" max="6924" width="9.140625" style="3"/>
    <col min="6925" max="6925" width="7.7109375" style="3" customWidth="1"/>
    <col min="6926" max="7168" width="9.140625" style="3"/>
    <col min="7169" max="7169" width="35" style="3" customWidth="1"/>
    <col min="7170" max="7170" width="7.7109375" style="3" customWidth="1"/>
    <col min="7171" max="7171" width="9.7109375" style="3" customWidth="1"/>
    <col min="7172" max="7172" width="8.85546875" style="3" customWidth="1"/>
    <col min="7173" max="7174" width="7.7109375" style="3" customWidth="1"/>
    <col min="7175" max="7175" width="9.7109375" style="3" customWidth="1"/>
    <col min="7176" max="7176" width="8.85546875" style="3" customWidth="1"/>
    <col min="7177" max="7178" width="7.7109375" style="3" customWidth="1"/>
    <col min="7179" max="7179" width="9.7109375" style="3" customWidth="1"/>
    <col min="7180" max="7180" width="9.140625" style="3"/>
    <col min="7181" max="7181" width="7.7109375" style="3" customWidth="1"/>
    <col min="7182" max="7424" width="9.140625" style="3"/>
    <col min="7425" max="7425" width="35" style="3" customWidth="1"/>
    <col min="7426" max="7426" width="7.7109375" style="3" customWidth="1"/>
    <col min="7427" max="7427" width="9.7109375" style="3" customWidth="1"/>
    <col min="7428" max="7428" width="8.85546875" style="3" customWidth="1"/>
    <col min="7429" max="7430" width="7.7109375" style="3" customWidth="1"/>
    <col min="7431" max="7431" width="9.7109375" style="3" customWidth="1"/>
    <col min="7432" max="7432" width="8.85546875" style="3" customWidth="1"/>
    <col min="7433" max="7434" width="7.7109375" style="3" customWidth="1"/>
    <col min="7435" max="7435" width="9.7109375" style="3" customWidth="1"/>
    <col min="7436" max="7436" width="9.140625" style="3"/>
    <col min="7437" max="7437" width="7.7109375" style="3" customWidth="1"/>
    <col min="7438" max="7680" width="9.140625" style="3"/>
    <col min="7681" max="7681" width="35" style="3" customWidth="1"/>
    <col min="7682" max="7682" width="7.7109375" style="3" customWidth="1"/>
    <col min="7683" max="7683" width="9.7109375" style="3" customWidth="1"/>
    <col min="7684" max="7684" width="8.85546875" style="3" customWidth="1"/>
    <col min="7685" max="7686" width="7.7109375" style="3" customWidth="1"/>
    <col min="7687" max="7687" width="9.7109375" style="3" customWidth="1"/>
    <col min="7688" max="7688" width="8.85546875" style="3" customWidth="1"/>
    <col min="7689" max="7690" width="7.7109375" style="3" customWidth="1"/>
    <col min="7691" max="7691" width="9.7109375" style="3" customWidth="1"/>
    <col min="7692" max="7692" width="9.140625" style="3"/>
    <col min="7693" max="7693" width="7.7109375" style="3" customWidth="1"/>
    <col min="7694" max="7936" width="9.140625" style="3"/>
    <col min="7937" max="7937" width="35" style="3" customWidth="1"/>
    <col min="7938" max="7938" width="7.7109375" style="3" customWidth="1"/>
    <col min="7939" max="7939" width="9.7109375" style="3" customWidth="1"/>
    <col min="7940" max="7940" width="8.85546875" style="3" customWidth="1"/>
    <col min="7941" max="7942" width="7.7109375" style="3" customWidth="1"/>
    <col min="7943" max="7943" width="9.7109375" style="3" customWidth="1"/>
    <col min="7944" max="7944" width="8.85546875" style="3" customWidth="1"/>
    <col min="7945" max="7946" width="7.7109375" style="3" customWidth="1"/>
    <col min="7947" max="7947" width="9.7109375" style="3" customWidth="1"/>
    <col min="7948" max="7948" width="9.140625" style="3"/>
    <col min="7949" max="7949" width="7.7109375" style="3" customWidth="1"/>
    <col min="7950" max="8192" width="9.140625" style="3"/>
    <col min="8193" max="8193" width="35" style="3" customWidth="1"/>
    <col min="8194" max="8194" width="7.7109375" style="3" customWidth="1"/>
    <col min="8195" max="8195" width="9.7109375" style="3" customWidth="1"/>
    <col min="8196" max="8196" width="8.85546875" style="3" customWidth="1"/>
    <col min="8197" max="8198" width="7.7109375" style="3" customWidth="1"/>
    <col min="8199" max="8199" width="9.7109375" style="3" customWidth="1"/>
    <col min="8200" max="8200" width="8.85546875" style="3" customWidth="1"/>
    <col min="8201" max="8202" width="7.7109375" style="3" customWidth="1"/>
    <col min="8203" max="8203" width="9.7109375" style="3" customWidth="1"/>
    <col min="8204" max="8204" width="9.140625" style="3"/>
    <col min="8205" max="8205" width="7.7109375" style="3" customWidth="1"/>
    <col min="8206" max="8448" width="9.140625" style="3"/>
    <col min="8449" max="8449" width="35" style="3" customWidth="1"/>
    <col min="8450" max="8450" width="7.7109375" style="3" customWidth="1"/>
    <col min="8451" max="8451" width="9.7109375" style="3" customWidth="1"/>
    <col min="8452" max="8452" width="8.85546875" style="3" customWidth="1"/>
    <col min="8453" max="8454" width="7.7109375" style="3" customWidth="1"/>
    <col min="8455" max="8455" width="9.7109375" style="3" customWidth="1"/>
    <col min="8456" max="8456" width="8.85546875" style="3" customWidth="1"/>
    <col min="8457" max="8458" width="7.7109375" style="3" customWidth="1"/>
    <col min="8459" max="8459" width="9.7109375" style="3" customWidth="1"/>
    <col min="8460" max="8460" width="9.140625" style="3"/>
    <col min="8461" max="8461" width="7.7109375" style="3" customWidth="1"/>
    <col min="8462" max="8704" width="9.140625" style="3"/>
    <col min="8705" max="8705" width="35" style="3" customWidth="1"/>
    <col min="8706" max="8706" width="7.7109375" style="3" customWidth="1"/>
    <col min="8707" max="8707" width="9.7109375" style="3" customWidth="1"/>
    <col min="8708" max="8708" width="8.85546875" style="3" customWidth="1"/>
    <col min="8709" max="8710" width="7.7109375" style="3" customWidth="1"/>
    <col min="8711" max="8711" width="9.7109375" style="3" customWidth="1"/>
    <col min="8712" max="8712" width="8.85546875" style="3" customWidth="1"/>
    <col min="8713" max="8714" width="7.7109375" style="3" customWidth="1"/>
    <col min="8715" max="8715" width="9.7109375" style="3" customWidth="1"/>
    <col min="8716" max="8716" width="9.140625" style="3"/>
    <col min="8717" max="8717" width="7.7109375" style="3" customWidth="1"/>
    <col min="8718" max="8960" width="9.140625" style="3"/>
    <col min="8961" max="8961" width="35" style="3" customWidth="1"/>
    <col min="8962" max="8962" width="7.7109375" style="3" customWidth="1"/>
    <col min="8963" max="8963" width="9.7109375" style="3" customWidth="1"/>
    <col min="8964" max="8964" width="8.85546875" style="3" customWidth="1"/>
    <col min="8965" max="8966" width="7.7109375" style="3" customWidth="1"/>
    <col min="8967" max="8967" width="9.7109375" style="3" customWidth="1"/>
    <col min="8968" max="8968" width="8.85546875" style="3" customWidth="1"/>
    <col min="8969" max="8970" width="7.7109375" style="3" customWidth="1"/>
    <col min="8971" max="8971" width="9.7109375" style="3" customWidth="1"/>
    <col min="8972" max="8972" width="9.140625" style="3"/>
    <col min="8973" max="8973" width="7.7109375" style="3" customWidth="1"/>
    <col min="8974" max="9216" width="9.140625" style="3"/>
    <col min="9217" max="9217" width="35" style="3" customWidth="1"/>
    <col min="9218" max="9218" width="7.7109375" style="3" customWidth="1"/>
    <col min="9219" max="9219" width="9.7109375" style="3" customWidth="1"/>
    <col min="9220" max="9220" width="8.85546875" style="3" customWidth="1"/>
    <col min="9221" max="9222" width="7.7109375" style="3" customWidth="1"/>
    <col min="9223" max="9223" width="9.7109375" style="3" customWidth="1"/>
    <col min="9224" max="9224" width="8.85546875" style="3" customWidth="1"/>
    <col min="9225" max="9226" width="7.7109375" style="3" customWidth="1"/>
    <col min="9227" max="9227" width="9.7109375" style="3" customWidth="1"/>
    <col min="9228" max="9228" width="9.140625" style="3"/>
    <col min="9229" max="9229" width="7.7109375" style="3" customWidth="1"/>
    <col min="9230" max="9472" width="9.140625" style="3"/>
    <col min="9473" max="9473" width="35" style="3" customWidth="1"/>
    <col min="9474" max="9474" width="7.7109375" style="3" customWidth="1"/>
    <col min="9475" max="9475" width="9.7109375" style="3" customWidth="1"/>
    <col min="9476" max="9476" width="8.85546875" style="3" customWidth="1"/>
    <col min="9477" max="9478" width="7.7109375" style="3" customWidth="1"/>
    <col min="9479" max="9479" width="9.7109375" style="3" customWidth="1"/>
    <col min="9480" max="9480" width="8.85546875" style="3" customWidth="1"/>
    <col min="9481" max="9482" width="7.7109375" style="3" customWidth="1"/>
    <col min="9483" max="9483" width="9.7109375" style="3" customWidth="1"/>
    <col min="9484" max="9484" width="9.140625" style="3"/>
    <col min="9485" max="9485" width="7.7109375" style="3" customWidth="1"/>
    <col min="9486" max="9728" width="9.140625" style="3"/>
    <col min="9729" max="9729" width="35" style="3" customWidth="1"/>
    <col min="9730" max="9730" width="7.7109375" style="3" customWidth="1"/>
    <col min="9731" max="9731" width="9.7109375" style="3" customWidth="1"/>
    <col min="9732" max="9732" width="8.85546875" style="3" customWidth="1"/>
    <col min="9733" max="9734" width="7.7109375" style="3" customWidth="1"/>
    <col min="9735" max="9735" width="9.7109375" style="3" customWidth="1"/>
    <col min="9736" max="9736" width="8.85546875" style="3" customWidth="1"/>
    <col min="9737" max="9738" width="7.7109375" style="3" customWidth="1"/>
    <col min="9739" max="9739" width="9.7109375" style="3" customWidth="1"/>
    <col min="9740" max="9740" width="9.140625" style="3"/>
    <col min="9741" max="9741" width="7.7109375" style="3" customWidth="1"/>
    <col min="9742" max="9984" width="9.140625" style="3"/>
    <col min="9985" max="9985" width="35" style="3" customWidth="1"/>
    <col min="9986" max="9986" width="7.7109375" style="3" customWidth="1"/>
    <col min="9987" max="9987" width="9.7109375" style="3" customWidth="1"/>
    <col min="9988" max="9988" width="8.85546875" style="3" customWidth="1"/>
    <col min="9989" max="9990" width="7.7109375" style="3" customWidth="1"/>
    <col min="9991" max="9991" width="9.7109375" style="3" customWidth="1"/>
    <col min="9992" max="9992" width="8.85546875" style="3" customWidth="1"/>
    <col min="9993" max="9994" width="7.7109375" style="3" customWidth="1"/>
    <col min="9995" max="9995" width="9.7109375" style="3" customWidth="1"/>
    <col min="9996" max="9996" width="9.140625" style="3"/>
    <col min="9997" max="9997" width="7.7109375" style="3" customWidth="1"/>
    <col min="9998" max="10240" width="9.140625" style="3"/>
    <col min="10241" max="10241" width="35" style="3" customWidth="1"/>
    <col min="10242" max="10242" width="7.7109375" style="3" customWidth="1"/>
    <col min="10243" max="10243" width="9.7109375" style="3" customWidth="1"/>
    <col min="10244" max="10244" width="8.85546875" style="3" customWidth="1"/>
    <col min="10245" max="10246" width="7.7109375" style="3" customWidth="1"/>
    <col min="10247" max="10247" width="9.7109375" style="3" customWidth="1"/>
    <col min="10248" max="10248" width="8.85546875" style="3" customWidth="1"/>
    <col min="10249" max="10250" width="7.7109375" style="3" customWidth="1"/>
    <col min="10251" max="10251" width="9.7109375" style="3" customWidth="1"/>
    <col min="10252" max="10252" width="9.140625" style="3"/>
    <col min="10253" max="10253" width="7.7109375" style="3" customWidth="1"/>
    <col min="10254" max="10496" width="9.140625" style="3"/>
    <col min="10497" max="10497" width="35" style="3" customWidth="1"/>
    <col min="10498" max="10498" width="7.7109375" style="3" customWidth="1"/>
    <col min="10499" max="10499" width="9.7109375" style="3" customWidth="1"/>
    <col min="10500" max="10500" width="8.85546875" style="3" customWidth="1"/>
    <col min="10501" max="10502" width="7.7109375" style="3" customWidth="1"/>
    <col min="10503" max="10503" width="9.7109375" style="3" customWidth="1"/>
    <col min="10504" max="10504" width="8.85546875" style="3" customWidth="1"/>
    <col min="10505" max="10506" width="7.7109375" style="3" customWidth="1"/>
    <col min="10507" max="10507" width="9.7109375" style="3" customWidth="1"/>
    <col min="10508" max="10508" width="9.140625" style="3"/>
    <col min="10509" max="10509" width="7.7109375" style="3" customWidth="1"/>
    <col min="10510" max="10752" width="9.140625" style="3"/>
    <col min="10753" max="10753" width="35" style="3" customWidth="1"/>
    <col min="10754" max="10754" width="7.7109375" style="3" customWidth="1"/>
    <col min="10755" max="10755" width="9.7109375" style="3" customWidth="1"/>
    <col min="10756" max="10756" width="8.85546875" style="3" customWidth="1"/>
    <col min="10757" max="10758" width="7.7109375" style="3" customWidth="1"/>
    <col min="10759" max="10759" width="9.7109375" style="3" customWidth="1"/>
    <col min="10760" max="10760" width="8.85546875" style="3" customWidth="1"/>
    <col min="10761" max="10762" width="7.7109375" style="3" customWidth="1"/>
    <col min="10763" max="10763" width="9.7109375" style="3" customWidth="1"/>
    <col min="10764" max="10764" width="9.140625" style="3"/>
    <col min="10765" max="10765" width="7.7109375" style="3" customWidth="1"/>
    <col min="10766" max="11008" width="9.140625" style="3"/>
    <col min="11009" max="11009" width="35" style="3" customWidth="1"/>
    <col min="11010" max="11010" width="7.7109375" style="3" customWidth="1"/>
    <col min="11011" max="11011" width="9.7109375" style="3" customWidth="1"/>
    <col min="11012" max="11012" width="8.85546875" style="3" customWidth="1"/>
    <col min="11013" max="11014" width="7.7109375" style="3" customWidth="1"/>
    <col min="11015" max="11015" width="9.7109375" style="3" customWidth="1"/>
    <col min="11016" max="11016" width="8.85546875" style="3" customWidth="1"/>
    <col min="11017" max="11018" width="7.7109375" style="3" customWidth="1"/>
    <col min="11019" max="11019" width="9.7109375" style="3" customWidth="1"/>
    <col min="11020" max="11020" width="9.140625" style="3"/>
    <col min="11021" max="11021" width="7.7109375" style="3" customWidth="1"/>
    <col min="11022" max="11264" width="9.140625" style="3"/>
    <col min="11265" max="11265" width="35" style="3" customWidth="1"/>
    <col min="11266" max="11266" width="7.7109375" style="3" customWidth="1"/>
    <col min="11267" max="11267" width="9.7109375" style="3" customWidth="1"/>
    <col min="11268" max="11268" width="8.85546875" style="3" customWidth="1"/>
    <col min="11269" max="11270" width="7.7109375" style="3" customWidth="1"/>
    <col min="11271" max="11271" width="9.7109375" style="3" customWidth="1"/>
    <col min="11272" max="11272" width="8.85546875" style="3" customWidth="1"/>
    <col min="11273" max="11274" width="7.7109375" style="3" customWidth="1"/>
    <col min="11275" max="11275" width="9.7109375" style="3" customWidth="1"/>
    <col min="11276" max="11276" width="9.140625" style="3"/>
    <col min="11277" max="11277" width="7.7109375" style="3" customWidth="1"/>
    <col min="11278" max="11520" width="9.140625" style="3"/>
    <col min="11521" max="11521" width="35" style="3" customWidth="1"/>
    <col min="11522" max="11522" width="7.7109375" style="3" customWidth="1"/>
    <col min="11523" max="11523" width="9.7109375" style="3" customWidth="1"/>
    <col min="11524" max="11524" width="8.85546875" style="3" customWidth="1"/>
    <col min="11525" max="11526" width="7.7109375" style="3" customWidth="1"/>
    <col min="11527" max="11527" width="9.7109375" style="3" customWidth="1"/>
    <col min="11528" max="11528" width="8.85546875" style="3" customWidth="1"/>
    <col min="11529" max="11530" width="7.7109375" style="3" customWidth="1"/>
    <col min="11531" max="11531" width="9.7109375" style="3" customWidth="1"/>
    <col min="11532" max="11532" width="9.140625" style="3"/>
    <col min="11533" max="11533" width="7.7109375" style="3" customWidth="1"/>
    <col min="11534" max="11776" width="9.140625" style="3"/>
    <col min="11777" max="11777" width="35" style="3" customWidth="1"/>
    <col min="11778" max="11778" width="7.7109375" style="3" customWidth="1"/>
    <col min="11779" max="11779" width="9.7109375" style="3" customWidth="1"/>
    <col min="11780" max="11780" width="8.85546875" style="3" customWidth="1"/>
    <col min="11781" max="11782" width="7.7109375" style="3" customWidth="1"/>
    <col min="11783" max="11783" width="9.7109375" style="3" customWidth="1"/>
    <col min="11784" max="11784" width="8.85546875" style="3" customWidth="1"/>
    <col min="11785" max="11786" width="7.7109375" style="3" customWidth="1"/>
    <col min="11787" max="11787" width="9.7109375" style="3" customWidth="1"/>
    <col min="11788" max="11788" width="9.140625" style="3"/>
    <col min="11789" max="11789" width="7.7109375" style="3" customWidth="1"/>
    <col min="11790" max="12032" width="9.140625" style="3"/>
    <col min="12033" max="12033" width="35" style="3" customWidth="1"/>
    <col min="12034" max="12034" width="7.7109375" style="3" customWidth="1"/>
    <col min="12035" max="12035" width="9.7109375" style="3" customWidth="1"/>
    <col min="12036" max="12036" width="8.85546875" style="3" customWidth="1"/>
    <col min="12037" max="12038" width="7.7109375" style="3" customWidth="1"/>
    <col min="12039" max="12039" width="9.7109375" style="3" customWidth="1"/>
    <col min="12040" max="12040" width="8.85546875" style="3" customWidth="1"/>
    <col min="12041" max="12042" width="7.7109375" style="3" customWidth="1"/>
    <col min="12043" max="12043" width="9.7109375" style="3" customWidth="1"/>
    <col min="12044" max="12044" width="9.140625" style="3"/>
    <col min="12045" max="12045" width="7.7109375" style="3" customWidth="1"/>
    <col min="12046" max="12288" width="9.140625" style="3"/>
    <col min="12289" max="12289" width="35" style="3" customWidth="1"/>
    <col min="12290" max="12290" width="7.7109375" style="3" customWidth="1"/>
    <col min="12291" max="12291" width="9.7109375" style="3" customWidth="1"/>
    <col min="12292" max="12292" width="8.85546875" style="3" customWidth="1"/>
    <col min="12293" max="12294" width="7.7109375" style="3" customWidth="1"/>
    <col min="12295" max="12295" width="9.7109375" style="3" customWidth="1"/>
    <col min="12296" max="12296" width="8.85546875" style="3" customWidth="1"/>
    <col min="12297" max="12298" width="7.7109375" style="3" customWidth="1"/>
    <col min="12299" max="12299" width="9.7109375" style="3" customWidth="1"/>
    <col min="12300" max="12300" width="9.140625" style="3"/>
    <col min="12301" max="12301" width="7.7109375" style="3" customWidth="1"/>
    <col min="12302" max="12544" width="9.140625" style="3"/>
    <col min="12545" max="12545" width="35" style="3" customWidth="1"/>
    <col min="12546" max="12546" width="7.7109375" style="3" customWidth="1"/>
    <col min="12547" max="12547" width="9.7109375" style="3" customWidth="1"/>
    <col min="12548" max="12548" width="8.85546875" style="3" customWidth="1"/>
    <col min="12549" max="12550" width="7.7109375" style="3" customWidth="1"/>
    <col min="12551" max="12551" width="9.7109375" style="3" customWidth="1"/>
    <col min="12552" max="12552" width="8.85546875" style="3" customWidth="1"/>
    <col min="12553" max="12554" width="7.7109375" style="3" customWidth="1"/>
    <col min="12555" max="12555" width="9.7109375" style="3" customWidth="1"/>
    <col min="12556" max="12556" width="9.140625" style="3"/>
    <col min="12557" max="12557" width="7.7109375" style="3" customWidth="1"/>
    <col min="12558" max="12800" width="9.140625" style="3"/>
    <col min="12801" max="12801" width="35" style="3" customWidth="1"/>
    <col min="12802" max="12802" width="7.7109375" style="3" customWidth="1"/>
    <col min="12803" max="12803" width="9.7109375" style="3" customWidth="1"/>
    <col min="12804" max="12804" width="8.85546875" style="3" customWidth="1"/>
    <col min="12805" max="12806" width="7.7109375" style="3" customWidth="1"/>
    <col min="12807" max="12807" width="9.7109375" style="3" customWidth="1"/>
    <col min="12808" max="12808" width="8.85546875" style="3" customWidth="1"/>
    <col min="12809" max="12810" width="7.7109375" style="3" customWidth="1"/>
    <col min="12811" max="12811" width="9.7109375" style="3" customWidth="1"/>
    <col min="12812" max="12812" width="9.140625" style="3"/>
    <col min="12813" max="12813" width="7.7109375" style="3" customWidth="1"/>
    <col min="12814" max="13056" width="9.140625" style="3"/>
    <col min="13057" max="13057" width="35" style="3" customWidth="1"/>
    <col min="13058" max="13058" width="7.7109375" style="3" customWidth="1"/>
    <col min="13059" max="13059" width="9.7109375" style="3" customWidth="1"/>
    <col min="13060" max="13060" width="8.85546875" style="3" customWidth="1"/>
    <col min="13061" max="13062" width="7.7109375" style="3" customWidth="1"/>
    <col min="13063" max="13063" width="9.7109375" style="3" customWidth="1"/>
    <col min="13064" max="13064" width="8.85546875" style="3" customWidth="1"/>
    <col min="13065" max="13066" width="7.7109375" style="3" customWidth="1"/>
    <col min="13067" max="13067" width="9.7109375" style="3" customWidth="1"/>
    <col min="13068" max="13068" width="9.140625" style="3"/>
    <col min="13069" max="13069" width="7.7109375" style="3" customWidth="1"/>
    <col min="13070" max="13312" width="9.140625" style="3"/>
    <col min="13313" max="13313" width="35" style="3" customWidth="1"/>
    <col min="13314" max="13314" width="7.7109375" style="3" customWidth="1"/>
    <col min="13315" max="13315" width="9.7109375" style="3" customWidth="1"/>
    <col min="13316" max="13316" width="8.85546875" style="3" customWidth="1"/>
    <col min="13317" max="13318" width="7.7109375" style="3" customWidth="1"/>
    <col min="13319" max="13319" width="9.7109375" style="3" customWidth="1"/>
    <col min="13320" max="13320" width="8.85546875" style="3" customWidth="1"/>
    <col min="13321" max="13322" width="7.7109375" style="3" customWidth="1"/>
    <col min="13323" max="13323" width="9.7109375" style="3" customWidth="1"/>
    <col min="13324" max="13324" width="9.140625" style="3"/>
    <col min="13325" max="13325" width="7.7109375" style="3" customWidth="1"/>
    <col min="13326" max="13568" width="9.140625" style="3"/>
    <col min="13569" max="13569" width="35" style="3" customWidth="1"/>
    <col min="13570" max="13570" width="7.7109375" style="3" customWidth="1"/>
    <col min="13571" max="13571" width="9.7109375" style="3" customWidth="1"/>
    <col min="13572" max="13572" width="8.85546875" style="3" customWidth="1"/>
    <col min="13573" max="13574" width="7.7109375" style="3" customWidth="1"/>
    <col min="13575" max="13575" width="9.7109375" style="3" customWidth="1"/>
    <col min="13576" max="13576" width="8.85546875" style="3" customWidth="1"/>
    <col min="13577" max="13578" width="7.7109375" style="3" customWidth="1"/>
    <col min="13579" max="13579" width="9.7109375" style="3" customWidth="1"/>
    <col min="13580" max="13580" width="9.140625" style="3"/>
    <col min="13581" max="13581" width="7.7109375" style="3" customWidth="1"/>
    <col min="13582" max="13824" width="9.140625" style="3"/>
    <col min="13825" max="13825" width="35" style="3" customWidth="1"/>
    <col min="13826" max="13826" width="7.7109375" style="3" customWidth="1"/>
    <col min="13827" max="13827" width="9.7109375" style="3" customWidth="1"/>
    <col min="13828" max="13828" width="8.85546875" style="3" customWidth="1"/>
    <col min="13829" max="13830" width="7.7109375" style="3" customWidth="1"/>
    <col min="13831" max="13831" width="9.7109375" style="3" customWidth="1"/>
    <col min="13832" max="13832" width="8.85546875" style="3" customWidth="1"/>
    <col min="13833" max="13834" width="7.7109375" style="3" customWidth="1"/>
    <col min="13835" max="13835" width="9.7109375" style="3" customWidth="1"/>
    <col min="13836" max="13836" width="9.140625" style="3"/>
    <col min="13837" max="13837" width="7.7109375" style="3" customWidth="1"/>
    <col min="13838" max="14080" width="9.140625" style="3"/>
    <col min="14081" max="14081" width="35" style="3" customWidth="1"/>
    <col min="14082" max="14082" width="7.7109375" style="3" customWidth="1"/>
    <col min="14083" max="14083" width="9.7109375" style="3" customWidth="1"/>
    <col min="14084" max="14084" width="8.85546875" style="3" customWidth="1"/>
    <col min="14085" max="14086" width="7.7109375" style="3" customWidth="1"/>
    <col min="14087" max="14087" width="9.7109375" style="3" customWidth="1"/>
    <col min="14088" max="14088" width="8.85546875" style="3" customWidth="1"/>
    <col min="14089" max="14090" width="7.7109375" style="3" customWidth="1"/>
    <col min="14091" max="14091" width="9.7109375" style="3" customWidth="1"/>
    <col min="14092" max="14092" width="9.140625" style="3"/>
    <col min="14093" max="14093" width="7.7109375" style="3" customWidth="1"/>
    <col min="14094" max="14336" width="9.140625" style="3"/>
    <col min="14337" max="14337" width="35" style="3" customWidth="1"/>
    <col min="14338" max="14338" width="7.7109375" style="3" customWidth="1"/>
    <col min="14339" max="14339" width="9.7109375" style="3" customWidth="1"/>
    <col min="14340" max="14340" width="8.85546875" style="3" customWidth="1"/>
    <col min="14341" max="14342" width="7.7109375" style="3" customWidth="1"/>
    <col min="14343" max="14343" width="9.7109375" style="3" customWidth="1"/>
    <col min="14344" max="14344" width="8.85546875" style="3" customWidth="1"/>
    <col min="14345" max="14346" width="7.7109375" style="3" customWidth="1"/>
    <col min="14347" max="14347" width="9.7109375" style="3" customWidth="1"/>
    <col min="14348" max="14348" width="9.140625" style="3"/>
    <col min="14349" max="14349" width="7.7109375" style="3" customWidth="1"/>
    <col min="14350" max="14592" width="9.140625" style="3"/>
    <col min="14593" max="14593" width="35" style="3" customWidth="1"/>
    <col min="14594" max="14594" width="7.7109375" style="3" customWidth="1"/>
    <col min="14595" max="14595" width="9.7109375" style="3" customWidth="1"/>
    <col min="14596" max="14596" width="8.85546875" style="3" customWidth="1"/>
    <col min="14597" max="14598" width="7.7109375" style="3" customWidth="1"/>
    <col min="14599" max="14599" width="9.7109375" style="3" customWidth="1"/>
    <col min="14600" max="14600" width="8.85546875" style="3" customWidth="1"/>
    <col min="14601" max="14602" width="7.7109375" style="3" customWidth="1"/>
    <col min="14603" max="14603" width="9.7109375" style="3" customWidth="1"/>
    <col min="14604" max="14604" width="9.140625" style="3"/>
    <col min="14605" max="14605" width="7.7109375" style="3" customWidth="1"/>
    <col min="14606" max="14848" width="9.140625" style="3"/>
    <col min="14849" max="14849" width="35" style="3" customWidth="1"/>
    <col min="14850" max="14850" width="7.7109375" style="3" customWidth="1"/>
    <col min="14851" max="14851" width="9.7109375" style="3" customWidth="1"/>
    <col min="14852" max="14852" width="8.85546875" style="3" customWidth="1"/>
    <col min="14853" max="14854" width="7.7109375" style="3" customWidth="1"/>
    <col min="14855" max="14855" width="9.7109375" style="3" customWidth="1"/>
    <col min="14856" max="14856" width="8.85546875" style="3" customWidth="1"/>
    <col min="14857" max="14858" width="7.7109375" style="3" customWidth="1"/>
    <col min="14859" max="14859" width="9.7109375" style="3" customWidth="1"/>
    <col min="14860" max="14860" width="9.140625" style="3"/>
    <col min="14861" max="14861" width="7.7109375" style="3" customWidth="1"/>
    <col min="14862" max="15104" width="9.140625" style="3"/>
    <col min="15105" max="15105" width="35" style="3" customWidth="1"/>
    <col min="15106" max="15106" width="7.7109375" style="3" customWidth="1"/>
    <col min="15107" max="15107" width="9.7109375" style="3" customWidth="1"/>
    <col min="15108" max="15108" width="8.85546875" style="3" customWidth="1"/>
    <col min="15109" max="15110" width="7.7109375" style="3" customWidth="1"/>
    <col min="15111" max="15111" width="9.7109375" style="3" customWidth="1"/>
    <col min="15112" max="15112" width="8.85546875" style="3" customWidth="1"/>
    <col min="15113" max="15114" width="7.7109375" style="3" customWidth="1"/>
    <col min="15115" max="15115" width="9.7109375" style="3" customWidth="1"/>
    <col min="15116" max="15116" width="9.140625" style="3"/>
    <col min="15117" max="15117" width="7.7109375" style="3" customWidth="1"/>
    <col min="15118" max="15360" width="9.140625" style="3"/>
    <col min="15361" max="15361" width="35" style="3" customWidth="1"/>
    <col min="15362" max="15362" width="7.7109375" style="3" customWidth="1"/>
    <col min="15363" max="15363" width="9.7109375" style="3" customWidth="1"/>
    <col min="15364" max="15364" width="8.85546875" style="3" customWidth="1"/>
    <col min="15365" max="15366" width="7.7109375" style="3" customWidth="1"/>
    <col min="15367" max="15367" width="9.7109375" style="3" customWidth="1"/>
    <col min="15368" max="15368" width="8.85546875" style="3" customWidth="1"/>
    <col min="15369" max="15370" width="7.7109375" style="3" customWidth="1"/>
    <col min="15371" max="15371" width="9.7109375" style="3" customWidth="1"/>
    <col min="15372" max="15372" width="9.140625" style="3"/>
    <col min="15373" max="15373" width="7.7109375" style="3" customWidth="1"/>
    <col min="15374" max="15616" width="9.140625" style="3"/>
    <col min="15617" max="15617" width="35" style="3" customWidth="1"/>
    <col min="15618" max="15618" width="7.7109375" style="3" customWidth="1"/>
    <col min="15619" max="15619" width="9.7109375" style="3" customWidth="1"/>
    <col min="15620" max="15620" width="8.85546875" style="3" customWidth="1"/>
    <col min="15621" max="15622" width="7.7109375" style="3" customWidth="1"/>
    <col min="15623" max="15623" width="9.7109375" style="3" customWidth="1"/>
    <col min="15624" max="15624" width="8.85546875" style="3" customWidth="1"/>
    <col min="15625" max="15626" width="7.7109375" style="3" customWidth="1"/>
    <col min="15627" max="15627" width="9.7109375" style="3" customWidth="1"/>
    <col min="15628" max="15628" width="9.140625" style="3"/>
    <col min="15629" max="15629" width="7.7109375" style="3" customWidth="1"/>
    <col min="15630" max="15872" width="9.140625" style="3"/>
    <col min="15873" max="15873" width="35" style="3" customWidth="1"/>
    <col min="15874" max="15874" width="7.7109375" style="3" customWidth="1"/>
    <col min="15875" max="15875" width="9.7109375" style="3" customWidth="1"/>
    <col min="15876" max="15876" width="8.85546875" style="3" customWidth="1"/>
    <col min="15877" max="15878" width="7.7109375" style="3" customWidth="1"/>
    <col min="15879" max="15879" width="9.7109375" style="3" customWidth="1"/>
    <col min="15880" max="15880" width="8.85546875" style="3" customWidth="1"/>
    <col min="15881" max="15882" width="7.7109375" style="3" customWidth="1"/>
    <col min="15883" max="15883" width="9.7109375" style="3" customWidth="1"/>
    <col min="15884" max="15884" width="9.140625" style="3"/>
    <col min="15885" max="15885" width="7.7109375" style="3" customWidth="1"/>
    <col min="15886" max="16128" width="9.140625" style="3"/>
    <col min="16129" max="16129" width="35" style="3" customWidth="1"/>
    <col min="16130" max="16130" width="7.7109375" style="3" customWidth="1"/>
    <col min="16131" max="16131" width="9.7109375" style="3" customWidth="1"/>
    <col min="16132" max="16132" width="8.85546875" style="3" customWidth="1"/>
    <col min="16133" max="16134" width="7.7109375" style="3" customWidth="1"/>
    <col min="16135" max="16135" width="9.7109375" style="3" customWidth="1"/>
    <col min="16136" max="16136" width="8.85546875" style="3" customWidth="1"/>
    <col min="16137" max="16138" width="7.7109375" style="3" customWidth="1"/>
    <col min="16139" max="16139" width="9.7109375" style="3" customWidth="1"/>
    <col min="16140" max="16140" width="9.140625" style="3"/>
    <col min="16141" max="16141" width="7.7109375" style="3" customWidth="1"/>
    <col min="16142" max="16384" width="9.140625" style="3"/>
  </cols>
  <sheetData>
    <row r="1" spans="1:13" x14ac:dyDescent="0.2">
      <c r="A1" s="33" t="s">
        <v>34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x14ac:dyDescent="0.2">
      <c r="A2" s="33" t="s">
        <v>35</v>
      </c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3.5" thickBot="1" x14ac:dyDescent="0.25">
      <c r="A3" s="37"/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5.95" customHeight="1" thickBot="1" x14ac:dyDescent="0.25">
      <c r="A4" s="38"/>
      <c r="B4" s="39">
        <v>2019</v>
      </c>
      <c r="C4" s="40"/>
      <c r="D4" s="40"/>
      <c r="E4" s="41"/>
      <c r="F4" s="155" t="s">
        <v>2</v>
      </c>
      <c r="G4" s="40"/>
      <c r="H4" s="40"/>
      <c r="I4" s="40"/>
      <c r="J4" s="156" t="s">
        <v>3</v>
      </c>
      <c r="K4" s="40"/>
      <c r="L4" s="40"/>
      <c r="M4" s="41"/>
    </row>
    <row r="5" spans="1:13" x14ac:dyDescent="0.2">
      <c r="A5" s="42"/>
      <c r="B5" s="43" t="s">
        <v>4</v>
      </c>
      <c r="C5" s="37" t="s">
        <v>36</v>
      </c>
      <c r="D5" s="44"/>
      <c r="E5" s="45"/>
      <c r="F5" s="46" t="s">
        <v>4</v>
      </c>
      <c r="G5" s="37" t="s">
        <v>36</v>
      </c>
      <c r="H5" s="47"/>
      <c r="I5" s="47"/>
      <c r="J5" s="43" t="s">
        <v>4</v>
      </c>
      <c r="K5" s="37" t="s">
        <v>36</v>
      </c>
      <c r="L5" s="47"/>
      <c r="M5" s="48"/>
    </row>
    <row r="6" spans="1:13" x14ac:dyDescent="0.2">
      <c r="A6" s="42"/>
      <c r="B6" s="43" t="s">
        <v>8</v>
      </c>
      <c r="C6" s="44" t="s">
        <v>37</v>
      </c>
      <c r="D6" s="44" t="s">
        <v>38</v>
      </c>
      <c r="E6" s="45" t="s">
        <v>39</v>
      </c>
      <c r="F6" s="46" t="s">
        <v>8</v>
      </c>
      <c r="G6" s="44" t="s">
        <v>37</v>
      </c>
      <c r="H6" s="44" t="s">
        <v>38</v>
      </c>
      <c r="I6" s="44" t="s">
        <v>39</v>
      </c>
      <c r="J6" s="43" t="s">
        <v>8</v>
      </c>
      <c r="K6" s="44" t="s">
        <v>37</v>
      </c>
      <c r="L6" s="44" t="s">
        <v>38</v>
      </c>
      <c r="M6" s="45" t="s">
        <v>39</v>
      </c>
    </row>
    <row r="7" spans="1:13" x14ac:dyDescent="0.2">
      <c r="A7" s="49" t="s">
        <v>7</v>
      </c>
      <c r="B7" s="43" t="s">
        <v>11</v>
      </c>
      <c r="C7" s="44" t="s">
        <v>40</v>
      </c>
      <c r="D7" s="44" t="s">
        <v>41</v>
      </c>
      <c r="E7" s="45" t="s">
        <v>42</v>
      </c>
      <c r="F7" s="46" t="s">
        <v>11</v>
      </c>
      <c r="G7" s="44" t="s">
        <v>40</v>
      </c>
      <c r="H7" s="44" t="s">
        <v>41</v>
      </c>
      <c r="I7" s="44" t="s">
        <v>42</v>
      </c>
      <c r="J7" s="43" t="s">
        <v>11</v>
      </c>
      <c r="K7" s="44" t="s">
        <v>40</v>
      </c>
      <c r="L7" s="44" t="s">
        <v>41</v>
      </c>
      <c r="M7" s="45" t="s">
        <v>42</v>
      </c>
    </row>
    <row r="8" spans="1:13" x14ac:dyDescent="0.2">
      <c r="A8" s="50"/>
      <c r="B8" s="51"/>
      <c r="C8" s="52" t="s">
        <v>12</v>
      </c>
      <c r="D8" s="52" t="s">
        <v>12</v>
      </c>
      <c r="E8" s="53" t="s">
        <v>12</v>
      </c>
      <c r="F8" s="52"/>
      <c r="G8" s="52" t="s">
        <v>12</v>
      </c>
      <c r="H8" s="52" t="s">
        <v>12</v>
      </c>
      <c r="I8" s="52" t="s">
        <v>12</v>
      </c>
      <c r="J8" s="51"/>
      <c r="K8" s="52" t="s">
        <v>12</v>
      </c>
      <c r="L8" s="52" t="s">
        <v>12</v>
      </c>
      <c r="M8" s="53" t="s">
        <v>12</v>
      </c>
    </row>
    <row r="9" spans="1:13" ht="18" customHeight="1" x14ac:dyDescent="0.2">
      <c r="A9" s="54" t="s">
        <v>13</v>
      </c>
      <c r="B9" s="55">
        <v>38416.407812999998</v>
      </c>
      <c r="C9" s="56">
        <v>33.762666559393544</v>
      </c>
      <c r="D9" s="56">
        <v>56.334464946190309</v>
      </c>
      <c r="E9" s="57">
        <v>9.9028684944161469</v>
      </c>
      <c r="F9" s="58">
        <v>19355.467765000001</v>
      </c>
      <c r="G9" s="56">
        <v>34.122227607616189</v>
      </c>
      <c r="H9" s="56">
        <v>54.932308450837255</v>
      </c>
      <c r="I9" s="56">
        <v>10.945463941546553</v>
      </c>
      <c r="J9" s="55">
        <v>16425.632482000001</v>
      </c>
      <c r="K9" s="56">
        <v>29.612659997944718</v>
      </c>
      <c r="L9" s="56">
        <v>61.558813033380922</v>
      </c>
      <c r="M9" s="57">
        <v>8.8285269686743622</v>
      </c>
    </row>
    <row r="10" spans="1:13" ht="15.95" customHeight="1" x14ac:dyDescent="0.2">
      <c r="A10" s="54" t="s">
        <v>14</v>
      </c>
      <c r="B10" s="55">
        <v>5486.2581600000003</v>
      </c>
      <c r="C10" s="56">
        <v>72.455387783605914</v>
      </c>
      <c r="D10" s="56">
        <v>24.453702920128926</v>
      </c>
      <c r="E10" s="57">
        <v>3.0909092962651519</v>
      </c>
      <c r="F10" s="58">
        <v>2808.6846650000002</v>
      </c>
      <c r="G10" s="56">
        <v>73.511557132825743</v>
      </c>
      <c r="H10" s="56">
        <v>23.711807641595691</v>
      </c>
      <c r="I10" s="56">
        <v>2.7766352255785685</v>
      </c>
      <c r="J10" s="55">
        <v>2207.6574900000001</v>
      </c>
      <c r="K10" s="56">
        <v>68.727988082466666</v>
      </c>
      <c r="L10" s="56">
        <v>28.697224333228771</v>
      </c>
      <c r="M10" s="57">
        <v>2.5747875843045485</v>
      </c>
    </row>
    <row r="11" spans="1:13" ht="15.95" customHeight="1" x14ac:dyDescent="0.2">
      <c r="A11" s="54" t="s">
        <v>15</v>
      </c>
      <c r="B11" s="55">
        <v>1735.1920399999999</v>
      </c>
      <c r="C11" s="56">
        <v>83.411962829028411</v>
      </c>
      <c r="D11" s="56">
        <v>8.6767359215976843</v>
      </c>
      <c r="E11" s="57">
        <v>7.9113012493739019</v>
      </c>
      <c r="F11" s="58">
        <v>869.13509220000003</v>
      </c>
      <c r="G11" s="56">
        <v>79.580967257076026</v>
      </c>
      <c r="H11" s="56">
        <v>8.8531277967131583</v>
      </c>
      <c r="I11" s="56">
        <v>11.565904946210816</v>
      </c>
      <c r="J11" s="55">
        <v>835.05863520000003</v>
      </c>
      <c r="K11" s="56">
        <v>82.859921456020871</v>
      </c>
      <c r="L11" s="56">
        <v>7.0593605008156759</v>
      </c>
      <c r="M11" s="57">
        <v>10.080718043163451</v>
      </c>
    </row>
    <row r="12" spans="1:13" ht="15.95" customHeight="1" x14ac:dyDescent="0.2">
      <c r="A12" s="54" t="s">
        <v>16</v>
      </c>
      <c r="B12" s="55">
        <v>972.01290620000009</v>
      </c>
      <c r="C12" s="56">
        <v>40.541613949989241</v>
      </c>
      <c r="D12" s="56">
        <v>51.322783194255315</v>
      </c>
      <c r="E12" s="57">
        <v>8.1356028557554403</v>
      </c>
      <c r="F12" s="58">
        <v>486.8980244</v>
      </c>
      <c r="G12" s="56">
        <v>42.585715614262959</v>
      </c>
      <c r="H12" s="56">
        <v>49.421294299179046</v>
      </c>
      <c r="I12" s="56">
        <v>7.9929900865579953</v>
      </c>
      <c r="J12" s="55">
        <v>523.66659079999999</v>
      </c>
      <c r="K12" s="56">
        <v>45.884937807232198</v>
      </c>
      <c r="L12" s="56">
        <v>48.783948003259134</v>
      </c>
      <c r="M12" s="57">
        <v>5.3311141895086713</v>
      </c>
    </row>
    <row r="13" spans="1:13" ht="15.95" customHeight="1" x14ac:dyDescent="0.2">
      <c r="A13" s="54" t="s">
        <v>17</v>
      </c>
      <c r="B13" s="55">
        <v>3724.4724150000002</v>
      </c>
      <c r="C13" s="56">
        <v>50.04316097747693</v>
      </c>
      <c r="D13" s="56">
        <v>41.302651295518075</v>
      </c>
      <c r="E13" s="57">
        <v>8.6541877270050005</v>
      </c>
      <c r="F13" s="58">
        <v>1836.7826050000001</v>
      </c>
      <c r="G13" s="56">
        <v>51.754365160349167</v>
      </c>
      <c r="H13" s="56">
        <v>40.44472613754192</v>
      </c>
      <c r="I13" s="56">
        <v>7.8009087021089139</v>
      </c>
      <c r="J13" s="55">
        <v>1692.9334469999999</v>
      </c>
      <c r="K13" s="56">
        <v>51.149409050086639</v>
      </c>
      <c r="L13" s="56">
        <v>42.674182579430997</v>
      </c>
      <c r="M13" s="57">
        <v>6.1764083704823589</v>
      </c>
    </row>
    <row r="14" spans="1:13" ht="15.95" customHeight="1" x14ac:dyDescent="0.2">
      <c r="A14" s="54" t="s">
        <v>18</v>
      </c>
      <c r="B14" s="55">
        <v>1216.812465</v>
      </c>
      <c r="C14" s="56">
        <v>67.369264631000036</v>
      </c>
      <c r="D14" s="56">
        <v>28.453285937386021</v>
      </c>
      <c r="E14" s="57">
        <v>4.1774494316139412</v>
      </c>
      <c r="F14" s="58">
        <v>615.1842822000001</v>
      </c>
      <c r="G14" s="56">
        <v>65.221416932124129</v>
      </c>
      <c r="H14" s="56">
        <v>30.601173196505311</v>
      </c>
      <c r="I14" s="56">
        <v>4.1774098713705472</v>
      </c>
      <c r="J14" s="55">
        <v>564.91565109999999</v>
      </c>
      <c r="K14" s="56">
        <v>64.756273590010522</v>
      </c>
      <c r="L14" s="56">
        <v>32.522441364867838</v>
      </c>
      <c r="M14" s="57">
        <v>2.7212850451216521</v>
      </c>
    </row>
    <row r="15" spans="1:13" ht="15.95" customHeight="1" x14ac:dyDescent="0.2">
      <c r="A15" s="54" t="s">
        <v>19</v>
      </c>
      <c r="B15" s="55">
        <v>1049.8844200000001</v>
      </c>
      <c r="C15" s="56">
        <v>39.24391647423019</v>
      </c>
      <c r="D15" s="56">
        <v>32.548770679676458</v>
      </c>
      <c r="E15" s="57">
        <v>28.207312846093352</v>
      </c>
      <c r="F15" s="58">
        <v>563.29404539999996</v>
      </c>
      <c r="G15" s="56">
        <v>35.004006817067228</v>
      </c>
      <c r="H15" s="56">
        <v>32.114106281936088</v>
      </c>
      <c r="I15" s="56">
        <v>32.881886900996669</v>
      </c>
      <c r="J15" s="55">
        <v>387.10267920000001</v>
      </c>
      <c r="K15" s="56">
        <v>52.219218728724691</v>
      </c>
      <c r="L15" s="56">
        <v>25.059704362589137</v>
      </c>
      <c r="M15" s="57">
        <v>22.721076908686165</v>
      </c>
    </row>
    <row r="16" spans="1:13" ht="15.95" customHeight="1" x14ac:dyDescent="0.2">
      <c r="A16" s="54" t="s">
        <v>20</v>
      </c>
      <c r="B16" s="55">
        <v>508.00278049999997</v>
      </c>
      <c r="C16" s="56">
        <v>71.673610783349474</v>
      </c>
      <c r="D16" s="56">
        <v>21.317085092084739</v>
      </c>
      <c r="E16" s="57">
        <v>7.009304124565781</v>
      </c>
      <c r="F16" s="58">
        <v>260.03211499999998</v>
      </c>
      <c r="G16" s="56">
        <v>72.45098635705537</v>
      </c>
      <c r="H16" s="56">
        <v>20.916146461443113</v>
      </c>
      <c r="I16" s="56">
        <v>6.6328671815015241</v>
      </c>
      <c r="J16" s="55">
        <v>208.42874269999999</v>
      </c>
      <c r="K16" s="56">
        <v>74.376135162894528</v>
      </c>
      <c r="L16" s="56">
        <v>19.868575480575334</v>
      </c>
      <c r="M16" s="57">
        <v>5.7552893565301204</v>
      </c>
    </row>
    <row r="17" spans="1:13" ht="15.95" customHeight="1" x14ac:dyDescent="0.2">
      <c r="A17" s="54" t="s">
        <v>21</v>
      </c>
      <c r="B17" s="55">
        <v>289.83087560000001</v>
      </c>
      <c r="C17" s="56">
        <v>65.232292223766407</v>
      </c>
      <c r="D17" s="56">
        <v>24.208330111287609</v>
      </c>
      <c r="E17" s="57">
        <v>10.559377664945973</v>
      </c>
      <c r="F17" s="58">
        <v>149.6194682</v>
      </c>
      <c r="G17" s="56">
        <v>65.411754578226649</v>
      </c>
      <c r="H17" s="56">
        <v>24.243927040821749</v>
      </c>
      <c r="I17" s="56">
        <v>10.34431838095159</v>
      </c>
      <c r="J17" s="55">
        <v>134.75944749999999</v>
      </c>
      <c r="K17" s="56">
        <v>70.931968805708991</v>
      </c>
      <c r="L17" s="56">
        <v>21.186245460826957</v>
      </c>
      <c r="M17" s="57">
        <v>7.8817857334640484</v>
      </c>
    </row>
    <row r="18" spans="1:13" ht="15.95" customHeight="1" x14ac:dyDescent="0.2">
      <c r="A18" s="54" t="s">
        <v>22</v>
      </c>
      <c r="B18" s="55">
        <v>565.22576770000001</v>
      </c>
      <c r="C18" s="56">
        <v>63.345260847232623</v>
      </c>
      <c r="D18" s="56">
        <v>26.699218123894408</v>
      </c>
      <c r="E18" s="57">
        <v>9.9555210288729743</v>
      </c>
      <c r="F18" s="58">
        <v>274.5306195</v>
      </c>
      <c r="G18" s="56">
        <v>63.887574205956867</v>
      </c>
      <c r="H18" s="56">
        <v>27.068727300045342</v>
      </c>
      <c r="I18" s="56">
        <v>9.0436984939977894</v>
      </c>
      <c r="J18" s="55">
        <v>263.4363879</v>
      </c>
      <c r="K18" s="56">
        <v>68.16676562626705</v>
      </c>
      <c r="L18" s="56">
        <v>23.987307497275797</v>
      </c>
      <c r="M18" s="57">
        <v>7.8459268764571588</v>
      </c>
    </row>
    <row r="19" spans="1:13" ht="15.95" customHeight="1" x14ac:dyDescent="0.2">
      <c r="A19" s="54" t="s">
        <v>23</v>
      </c>
      <c r="B19" s="55">
        <v>388.99378639999998</v>
      </c>
      <c r="C19" s="56">
        <v>49.87382176985254</v>
      </c>
      <c r="D19" s="56">
        <v>38.323572028954594</v>
      </c>
      <c r="E19" s="57">
        <v>11.802606201192859</v>
      </c>
      <c r="F19" s="58">
        <v>218.03143780000002</v>
      </c>
      <c r="G19" s="56">
        <v>47.578679097927385</v>
      </c>
      <c r="H19" s="56">
        <v>38.054979441791971</v>
      </c>
      <c r="I19" s="56">
        <v>14.366341460280662</v>
      </c>
      <c r="J19" s="55">
        <v>179.49727799999999</v>
      </c>
      <c r="K19" s="56">
        <v>50.396032802084299</v>
      </c>
      <c r="L19" s="56">
        <v>41.73974824798767</v>
      </c>
      <c r="M19" s="57">
        <v>7.8642189499280288</v>
      </c>
    </row>
    <row r="20" spans="1:13" ht="15.95" customHeight="1" x14ac:dyDescent="0.2">
      <c r="A20" s="54" t="s">
        <v>24</v>
      </c>
      <c r="B20" s="55">
        <v>1018.956897</v>
      </c>
      <c r="C20" s="56">
        <v>48.345983380453873</v>
      </c>
      <c r="D20" s="56">
        <v>42.452351289665906</v>
      </c>
      <c r="E20" s="57">
        <v>9.2016653298802229</v>
      </c>
      <c r="F20" s="58">
        <v>515.89880560000006</v>
      </c>
      <c r="G20" s="56">
        <v>47.360581929865155</v>
      </c>
      <c r="H20" s="56">
        <v>43.143735877632579</v>
      </c>
      <c r="I20" s="56">
        <v>9.4956821925022687</v>
      </c>
      <c r="J20" s="55">
        <v>471.3124368</v>
      </c>
      <c r="K20" s="56">
        <v>55.661146179722607</v>
      </c>
      <c r="L20" s="56">
        <v>36.510685844492464</v>
      </c>
      <c r="M20" s="57">
        <v>7.8281679757849343</v>
      </c>
    </row>
    <row r="21" spans="1:13" ht="15.95" customHeight="1" x14ac:dyDescent="0.2">
      <c r="A21" s="54" t="s">
        <v>25</v>
      </c>
      <c r="B21" s="55">
        <v>629.35448459999998</v>
      </c>
      <c r="C21" s="56">
        <v>52.531607635141732</v>
      </c>
      <c r="D21" s="56">
        <v>39.918155131236915</v>
      </c>
      <c r="E21" s="57">
        <v>7.5502372336213472</v>
      </c>
      <c r="F21" s="58">
        <v>313.63199760000003</v>
      </c>
      <c r="G21" s="56">
        <v>52.410797115321508</v>
      </c>
      <c r="H21" s="56">
        <v>39.879653467179629</v>
      </c>
      <c r="I21" s="56">
        <v>7.7095494174988577</v>
      </c>
      <c r="J21" s="55">
        <v>274.27518660000004</v>
      </c>
      <c r="K21" s="56">
        <v>55.028007996543458</v>
      </c>
      <c r="L21" s="56">
        <v>41.132567370794284</v>
      </c>
      <c r="M21" s="57">
        <v>3.8394246326622632</v>
      </c>
    </row>
    <row r="22" spans="1:13" ht="15.95" customHeight="1" x14ac:dyDescent="0.2">
      <c r="A22" s="54" t="s">
        <v>26</v>
      </c>
      <c r="B22" s="55">
        <v>1335.0577069999999</v>
      </c>
      <c r="C22" s="56">
        <v>63.641611198432003</v>
      </c>
      <c r="D22" s="56">
        <v>22.381112520882297</v>
      </c>
      <c r="E22" s="57">
        <v>13.977276280685691</v>
      </c>
      <c r="F22" s="58">
        <v>691.1165211</v>
      </c>
      <c r="G22" s="56">
        <v>62.880741656223869</v>
      </c>
      <c r="H22" s="56">
        <v>21.53765547907733</v>
      </c>
      <c r="I22" s="56">
        <v>15.581602864698793</v>
      </c>
      <c r="J22" s="55">
        <v>700.08096750000004</v>
      </c>
      <c r="K22" s="56">
        <v>62.143736056353404</v>
      </c>
      <c r="L22" s="56">
        <v>19.416184691103165</v>
      </c>
      <c r="M22" s="57">
        <v>18.440079252543427</v>
      </c>
    </row>
    <row r="23" spans="1:13" ht="15.95" customHeight="1" x14ac:dyDescent="0.2">
      <c r="A23" s="54" t="s">
        <v>27</v>
      </c>
      <c r="B23" s="55">
        <v>1801.8722620000001</v>
      </c>
      <c r="C23" s="56">
        <v>20.1037014700504</v>
      </c>
      <c r="D23" s="56">
        <v>79.033294819366049</v>
      </c>
      <c r="E23" s="57">
        <v>0.86300371058354208</v>
      </c>
      <c r="F23" s="58">
        <v>808.89511020000009</v>
      </c>
      <c r="G23" s="56">
        <v>18.018252983925461</v>
      </c>
      <c r="H23" s="56">
        <v>81.019071761326998</v>
      </c>
      <c r="I23" s="56">
        <v>0.96267525474754212</v>
      </c>
      <c r="J23" s="55">
        <v>937.24656779999998</v>
      </c>
      <c r="K23" s="56">
        <v>18.144303468378702</v>
      </c>
      <c r="L23" s="56">
        <v>81.488291991046069</v>
      </c>
      <c r="M23" s="57">
        <v>0.36740454057523037</v>
      </c>
    </row>
    <row r="24" spans="1:13" ht="15.95" customHeight="1" x14ac:dyDescent="0.2">
      <c r="A24" s="54" t="s">
        <v>28</v>
      </c>
      <c r="B24" s="55">
        <v>2190.014463</v>
      </c>
      <c r="C24" s="56">
        <v>73.629555810587277</v>
      </c>
      <c r="D24" s="56">
        <v>18.908145246145462</v>
      </c>
      <c r="E24" s="57">
        <v>7.4622989432672622</v>
      </c>
      <c r="F24" s="58">
        <v>1068.6687730000001</v>
      </c>
      <c r="G24" s="56">
        <v>75.694975045434759</v>
      </c>
      <c r="H24" s="56">
        <v>17.761548254979829</v>
      </c>
      <c r="I24" s="56">
        <v>6.5434766995854075</v>
      </c>
      <c r="J24" s="55">
        <v>869.44960920000005</v>
      </c>
      <c r="K24" s="56">
        <v>70.842181980541469</v>
      </c>
      <c r="L24" s="56">
        <v>23.165995489523649</v>
      </c>
      <c r="M24" s="57">
        <v>5.9918225299348764</v>
      </c>
    </row>
    <row r="25" spans="1:13" ht="15.95" customHeight="1" x14ac:dyDescent="0.2">
      <c r="A25" s="54" t="s">
        <v>29</v>
      </c>
      <c r="B25" s="55">
        <v>97.745184690000002</v>
      </c>
      <c r="C25" s="56">
        <v>35.712878301147221</v>
      </c>
      <c r="D25" s="56">
        <v>12.689908439589843</v>
      </c>
      <c r="E25" s="57">
        <v>51.597213259262929</v>
      </c>
      <c r="F25" s="58">
        <v>53.869028350000001</v>
      </c>
      <c r="G25" s="56">
        <v>35.09190439895589</v>
      </c>
      <c r="H25" s="56">
        <v>10.015244558318894</v>
      </c>
      <c r="I25" s="56">
        <v>54.892851042725219</v>
      </c>
      <c r="J25" s="55">
        <v>41.705757409999997</v>
      </c>
      <c r="K25" s="56">
        <v>28.988936137907057</v>
      </c>
      <c r="L25" s="56">
        <v>9.6761870778067394</v>
      </c>
      <c r="M25" s="57">
        <v>61.334876784286209</v>
      </c>
    </row>
    <row r="26" spans="1:13" ht="15.95" customHeight="1" x14ac:dyDescent="0.2">
      <c r="A26" s="54" t="s">
        <v>30</v>
      </c>
      <c r="B26" s="55">
        <v>1971.4673680000001</v>
      </c>
      <c r="C26" s="56">
        <v>89.805839612602398</v>
      </c>
      <c r="D26" s="56">
        <v>4.2615785078882</v>
      </c>
      <c r="E26" s="57">
        <v>5.9325818795094039</v>
      </c>
      <c r="F26" s="58">
        <v>1013.579963</v>
      </c>
      <c r="G26" s="56">
        <v>91.315927481339671</v>
      </c>
      <c r="H26" s="56">
        <v>3.7092201904884408</v>
      </c>
      <c r="I26" s="56">
        <v>4.974852328171889</v>
      </c>
      <c r="J26" s="55">
        <v>797.07581789999995</v>
      </c>
      <c r="K26" s="56">
        <v>93.283558381689701</v>
      </c>
      <c r="L26" s="56">
        <v>4.2088912327432215</v>
      </c>
      <c r="M26" s="57">
        <v>2.5075503855670731</v>
      </c>
    </row>
    <row r="27" spans="1:13" ht="15.95" customHeight="1" x14ac:dyDescent="0.2">
      <c r="A27" s="54" t="s">
        <v>31</v>
      </c>
      <c r="B27" s="55">
        <v>397.8522342</v>
      </c>
      <c r="C27" s="56">
        <v>8.6467497899972958</v>
      </c>
      <c r="D27" s="56">
        <v>19.625485474218632</v>
      </c>
      <c r="E27" s="57">
        <v>71.727764735784078</v>
      </c>
      <c r="F27" s="58">
        <v>124.021603</v>
      </c>
      <c r="G27" s="56">
        <v>13.908815763642208</v>
      </c>
      <c r="H27" s="56">
        <v>32.928726878661209</v>
      </c>
      <c r="I27" s="56">
        <v>53.162457357696589</v>
      </c>
      <c r="J27" s="55">
        <v>110.82588729999999</v>
      </c>
      <c r="K27" s="56">
        <v>22.451253316953686</v>
      </c>
      <c r="L27" s="56">
        <v>27.090949384486112</v>
      </c>
      <c r="M27" s="57">
        <v>50.457797298560216</v>
      </c>
    </row>
    <row r="28" spans="1:13" ht="15.95" customHeight="1" x14ac:dyDescent="0.2">
      <c r="A28" s="54" t="s">
        <v>32</v>
      </c>
      <c r="B28" s="55">
        <v>2055.791679110007</v>
      </c>
      <c r="C28" s="56">
        <v>19.142678136468863</v>
      </c>
      <c r="D28" s="56">
        <v>66.189385486725172</v>
      </c>
      <c r="E28" s="57">
        <v>14.667936376805951</v>
      </c>
      <c r="F28" s="58">
        <v>1046.6687864499945</v>
      </c>
      <c r="G28" s="56">
        <v>19.839778990667874</v>
      </c>
      <c r="H28" s="56">
        <v>65.951227883314345</v>
      </c>
      <c r="I28" s="56">
        <v>14.208993126017781</v>
      </c>
      <c r="J28" s="55">
        <v>1405.8867760899921</v>
      </c>
      <c r="K28" s="56">
        <v>16.181212942103677</v>
      </c>
      <c r="L28" s="56">
        <v>74.132235273835022</v>
      </c>
      <c r="M28" s="57">
        <v>9.6865517840613027</v>
      </c>
    </row>
    <row r="29" spans="1:13" ht="21.95" customHeight="1" thickBot="1" x14ac:dyDescent="0.25">
      <c r="A29" s="59" t="s">
        <v>33</v>
      </c>
      <c r="B29" s="60">
        <v>65851.205709000002</v>
      </c>
      <c r="C29" s="61">
        <v>43.918795994046739</v>
      </c>
      <c r="D29" s="61">
        <v>46.547180429905893</v>
      </c>
      <c r="E29" s="62">
        <v>9.5340235760473799</v>
      </c>
      <c r="F29" s="63">
        <v>33074.010708000002</v>
      </c>
      <c r="G29" s="61">
        <v>44.329063088846468</v>
      </c>
      <c r="H29" s="61">
        <v>45.601564437498325</v>
      </c>
      <c r="I29" s="61">
        <v>10.069372473655248</v>
      </c>
      <c r="J29" s="60">
        <v>29030.947838</v>
      </c>
      <c r="K29" s="61">
        <v>41.325374038973116</v>
      </c>
      <c r="L29" s="61">
        <v>50.584656226246736</v>
      </c>
      <c r="M29" s="62">
        <v>8.0899697347801034</v>
      </c>
    </row>
  </sheetData>
  <pageMargins left="0.51181102362204722" right="0.51181102362204722" top="0.74803149606299213" bottom="0.74803149606299213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zoomScaleNormal="100" workbookViewId="0">
      <selection activeCell="A3" sqref="A3"/>
    </sheetView>
  </sheetViews>
  <sheetFormatPr defaultRowHeight="12.75" x14ac:dyDescent="0.2"/>
  <cols>
    <col min="1" max="1" width="32.7109375" style="3" customWidth="1"/>
    <col min="2" max="2" width="7.28515625" style="3" customWidth="1"/>
    <col min="3" max="3" width="10.7109375" style="3" customWidth="1"/>
    <col min="4" max="4" width="8.28515625" style="3" customWidth="1"/>
    <col min="5" max="5" width="10.7109375" style="3" customWidth="1"/>
    <col min="6" max="6" width="7.28515625" style="3" customWidth="1"/>
    <col min="7" max="7" width="10.7109375" style="3" customWidth="1"/>
    <col min="8" max="8" width="8.28515625" style="3" customWidth="1"/>
    <col min="9" max="9" width="10.7109375" style="3" customWidth="1"/>
    <col min="10" max="10" width="7.28515625" style="3" customWidth="1"/>
    <col min="11" max="11" width="10.7109375" style="3" customWidth="1"/>
    <col min="12" max="12" width="8.28515625" style="3" customWidth="1"/>
    <col min="13" max="13" width="10.7109375" style="3" customWidth="1"/>
    <col min="14" max="16384" width="9.140625" style="3"/>
  </cols>
  <sheetData>
    <row r="1" spans="1:14" x14ac:dyDescent="0.2">
      <c r="A1" s="33" t="s">
        <v>75</v>
      </c>
      <c r="B1" s="34"/>
      <c r="C1" s="35"/>
      <c r="D1" s="35"/>
      <c r="E1" s="35"/>
      <c r="F1" s="35"/>
      <c r="G1" s="35"/>
      <c r="H1" s="35"/>
      <c r="I1" s="35"/>
    </row>
    <row r="2" spans="1:14" x14ac:dyDescent="0.2">
      <c r="A2" s="33" t="s">
        <v>74</v>
      </c>
      <c r="B2" s="36"/>
      <c r="C2" s="35"/>
      <c r="D2" s="35"/>
      <c r="E2" s="35"/>
      <c r="F2" s="35"/>
      <c r="G2" s="35"/>
      <c r="H2" s="35"/>
      <c r="I2" s="35"/>
    </row>
    <row r="3" spans="1:14" ht="13.5" thickBot="1" x14ac:dyDescent="0.25">
      <c r="A3" s="37"/>
      <c r="B3" s="36"/>
      <c r="C3" s="35"/>
      <c r="D3" s="35"/>
      <c r="E3" s="35"/>
      <c r="F3" s="35"/>
      <c r="G3" s="35"/>
      <c r="H3" s="35"/>
      <c r="I3" s="35"/>
    </row>
    <row r="4" spans="1:14" ht="15.95" customHeight="1" thickBot="1" x14ac:dyDescent="0.25">
      <c r="A4" s="38"/>
      <c r="B4" s="65">
        <v>2019</v>
      </c>
      <c r="C4" s="40"/>
      <c r="D4" s="40"/>
      <c r="E4" s="41"/>
      <c r="F4" s="153" t="s">
        <v>2</v>
      </c>
      <c r="G4" s="40"/>
      <c r="H4" s="40"/>
      <c r="I4" s="41"/>
      <c r="J4" s="153" t="s">
        <v>3</v>
      </c>
      <c r="K4" s="40"/>
      <c r="L4" s="40"/>
      <c r="M4" s="41"/>
    </row>
    <row r="5" spans="1:14" ht="12.95" customHeight="1" x14ac:dyDescent="0.2">
      <c r="A5" s="87"/>
      <c r="B5" s="70"/>
      <c r="C5" s="140" t="s">
        <v>36</v>
      </c>
      <c r="D5" s="140"/>
      <c r="E5" s="139"/>
      <c r="F5" s="67"/>
      <c r="G5" s="68" t="s">
        <v>36</v>
      </c>
      <c r="H5" s="68"/>
      <c r="I5" s="68"/>
      <c r="J5" s="70"/>
      <c r="K5" s="68" t="s">
        <v>36</v>
      </c>
      <c r="L5" s="68"/>
      <c r="M5" s="138"/>
    </row>
    <row r="6" spans="1:14" ht="26.1" customHeight="1" x14ac:dyDescent="0.2">
      <c r="A6" s="87"/>
      <c r="B6" s="74" t="s">
        <v>73</v>
      </c>
      <c r="C6" s="73" t="s">
        <v>47</v>
      </c>
      <c r="D6" s="73" t="s">
        <v>48</v>
      </c>
      <c r="E6" s="75" t="s">
        <v>49</v>
      </c>
      <c r="F6" s="72" t="s">
        <v>73</v>
      </c>
      <c r="G6" s="73" t="s">
        <v>47</v>
      </c>
      <c r="H6" s="73" t="s">
        <v>48</v>
      </c>
      <c r="I6" s="73" t="s">
        <v>49</v>
      </c>
      <c r="J6" s="74" t="s">
        <v>73</v>
      </c>
      <c r="K6" s="73" t="s">
        <v>47</v>
      </c>
      <c r="L6" s="73" t="s">
        <v>48</v>
      </c>
      <c r="M6" s="75" t="s">
        <v>49</v>
      </c>
    </row>
    <row r="7" spans="1:14" ht="26.1" customHeight="1" x14ac:dyDescent="0.2">
      <c r="A7" s="137" t="s">
        <v>7</v>
      </c>
      <c r="B7" s="70" t="s">
        <v>11</v>
      </c>
      <c r="C7" s="73" t="s">
        <v>51</v>
      </c>
      <c r="D7" s="73" t="s">
        <v>54</v>
      </c>
      <c r="E7" s="75" t="s">
        <v>53</v>
      </c>
      <c r="F7" s="67" t="s">
        <v>11</v>
      </c>
      <c r="G7" s="73" t="s">
        <v>72</v>
      </c>
      <c r="H7" s="73" t="s">
        <v>52</v>
      </c>
      <c r="I7" s="73" t="s">
        <v>53</v>
      </c>
      <c r="J7" s="70" t="s">
        <v>11</v>
      </c>
      <c r="K7" s="73" t="s">
        <v>51</v>
      </c>
      <c r="L7" s="73" t="s">
        <v>54</v>
      </c>
      <c r="M7" s="75" t="s">
        <v>53</v>
      </c>
    </row>
    <row r="8" spans="1:14" ht="15.95" customHeight="1" x14ac:dyDescent="0.2">
      <c r="A8" s="136"/>
      <c r="B8" s="79"/>
      <c r="C8" s="78" t="s">
        <v>12</v>
      </c>
      <c r="D8" s="78" t="s">
        <v>12</v>
      </c>
      <c r="E8" s="80" t="s">
        <v>12</v>
      </c>
      <c r="F8" s="78"/>
      <c r="G8" s="78" t="s">
        <v>12</v>
      </c>
      <c r="H8" s="78" t="s">
        <v>12</v>
      </c>
      <c r="I8" s="78" t="s">
        <v>12</v>
      </c>
      <c r="J8" s="79"/>
      <c r="K8" s="78" t="s">
        <v>12</v>
      </c>
      <c r="L8" s="78" t="s">
        <v>12</v>
      </c>
      <c r="M8" s="80" t="s">
        <v>12</v>
      </c>
    </row>
    <row r="9" spans="1:14" ht="18" customHeight="1" x14ac:dyDescent="0.2">
      <c r="A9" s="97" t="s">
        <v>13</v>
      </c>
      <c r="B9" s="55">
        <v>19361.206920000001</v>
      </c>
      <c r="C9" s="56">
        <v>54.91339586845433</v>
      </c>
      <c r="D9" s="56">
        <v>1.4977296322237978</v>
      </c>
      <c r="E9" s="57">
        <v>43.588874499321875</v>
      </c>
      <c r="F9" s="58">
        <v>9777.5059099999999</v>
      </c>
      <c r="G9" s="56">
        <v>54.774483800093435</v>
      </c>
      <c r="H9" s="56">
        <v>1.3240359830514266</v>
      </c>
      <c r="I9" s="56">
        <v>43.901480216855141</v>
      </c>
      <c r="J9" s="55">
        <v>8040.9628460000004</v>
      </c>
      <c r="K9" s="56">
        <v>53.298822065022279</v>
      </c>
      <c r="L9" s="56">
        <v>1.5393402470975541</v>
      </c>
      <c r="M9" s="57">
        <v>45.161837687880158</v>
      </c>
      <c r="N9" s="133"/>
    </row>
    <row r="10" spans="1:14" ht="15.95" customHeight="1" x14ac:dyDescent="0.2">
      <c r="A10" s="97" t="s">
        <v>14</v>
      </c>
      <c r="B10" s="55">
        <v>7450.2096289999999</v>
      </c>
      <c r="C10" s="56">
        <v>52.787771669789116</v>
      </c>
      <c r="D10" s="56">
        <v>2.9876506001472636E-3</v>
      </c>
      <c r="E10" s="57">
        <v>47.20924067961073</v>
      </c>
      <c r="F10" s="58">
        <v>3632.6430529999998</v>
      </c>
      <c r="G10" s="56">
        <v>56.272976574305275</v>
      </c>
      <c r="H10" s="56">
        <v>5.7511174502070201E-3</v>
      </c>
      <c r="I10" s="56">
        <v>43.721272308244522</v>
      </c>
      <c r="J10" s="55">
        <v>2430.0873499999998</v>
      </c>
      <c r="K10" s="56">
        <v>55.744918032366087</v>
      </c>
      <c r="L10" s="56">
        <v>1.5846399479048728E-4</v>
      </c>
      <c r="M10" s="57">
        <v>44.254923503639112</v>
      </c>
      <c r="N10" s="133"/>
    </row>
    <row r="11" spans="1:14" ht="15.95" customHeight="1" x14ac:dyDescent="0.2">
      <c r="A11" s="97" t="s">
        <v>15</v>
      </c>
      <c r="B11" s="55">
        <v>3982.230223</v>
      </c>
      <c r="C11" s="56">
        <v>31.391189383778627</v>
      </c>
      <c r="D11" s="56">
        <v>0.20391467959586124</v>
      </c>
      <c r="E11" s="57">
        <v>68.404895936625508</v>
      </c>
      <c r="F11" s="58">
        <v>1969.2304180000001</v>
      </c>
      <c r="G11" s="56">
        <v>32.068904018947798</v>
      </c>
      <c r="H11" s="56">
        <v>0.2244224932098379</v>
      </c>
      <c r="I11" s="56">
        <v>67.706673487842366</v>
      </c>
      <c r="J11" s="55">
        <v>1970.1052460000001</v>
      </c>
      <c r="K11" s="56">
        <v>27.393475625221104</v>
      </c>
      <c r="L11" s="56">
        <v>0.25228505139232071</v>
      </c>
      <c r="M11" s="57">
        <v>72.354239323386579</v>
      </c>
      <c r="N11" s="133"/>
    </row>
    <row r="12" spans="1:14" ht="15.95" customHeight="1" x14ac:dyDescent="0.2">
      <c r="A12" s="97" t="s">
        <v>16</v>
      </c>
      <c r="B12" s="55">
        <v>1393.886512</v>
      </c>
      <c r="C12" s="56">
        <v>29.488612576682062</v>
      </c>
      <c r="D12" s="56">
        <v>2.0875774324694416</v>
      </c>
      <c r="E12" s="57">
        <v>68.423809990848511</v>
      </c>
      <c r="F12" s="58">
        <v>738.90557630000001</v>
      </c>
      <c r="G12" s="56">
        <v>27.556209927664039</v>
      </c>
      <c r="H12" s="56">
        <v>2.4339506392172896</v>
      </c>
      <c r="I12" s="56">
        <v>70.009839433118657</v>
      </c>
      <c r="J12" s="55">
        <v>671.1149142999999</v>
      </c>
      <c r="K12" s="56">
        <v>29.00554539392936</v>
      </c>
      <c r="L12" s="56">
        <v>0.7135347347681984</v>
      </c>
      <c r="M12" s="57">
        <v>70.280919871302444</v>
      </c>
      <c r="N12" s="133"/>
    </row>
    <row r="13" spans="1:14" ht="15.95" customHeight="1" x14ac:dyDescent="0.2">
      <c r="A13" s="97" t="s">
        <v>17</v>
      </c>
      <c r="B13" s="55">
        <v>5261.0238330000002</v>
      </c>
      <c r="C13" s="56">
        <v>63.23324090262831</v>
      </c>
      <c r="D13" s="56">
        <v>0.62071447724245654</v>
      </c>
      <c r="E13" s="57">
        <v>36.146044620129238</v>
      </c>
      <c r="F13" s="58">
        <v>2668.574764</v>
      </c>
      <c r="G13" s="56">
        <v>61.593295337020393</v>
      </c>
      <c r="H13" s="56">
        <v>0.57887782367523866</v>
      </c>
      <c r="I13" s="56">
        <v>37.827826839304372</v>
      </c>
      <c r="J13" s="55">
        <v>2398.3100129999998</v>
      </c>
      <c r="K13" s="56">
        <v>64.407730009227052</v>
      </c>
      <c r="L13" s="56">
        <v>0.69220525144976808</v>
      </c>
      <c r="M13" s="57">
        <v>34.900064739323184</v>
      </c>
      <c r="N13" s="133"/>
    </row>
    <row r="14" spans="1:14" ht="15.95" customHeight="1" x14ac:dyDescent="0.2">
      <c r="A14" s="97" t="s">
        <v>18</v>
      </c>
      <c r="B14" s="55">
        <v>1896.6990920000001</v>
      </c>
      <c r="C14" s="56">
        <v>86.74728569162599</v>
      </c>
      <c r="D14" s="56">
        <v>8.9557958941083424E-5</v>
      </c>
      <c r="E14" s="57">
        <v>13.252624750415062</v>
      </c>
      <c r="F14" s="58">
        <v>974.77985209999997</v>
      </c>
      <c r="G14" s="56">
        <v>87.910458789747565</v>
      </c>
      <c r="H14" s="56">
        <v>1.4308041781034813E-4</v>
      </c>
      <c r="I14" s="56">
        <v>12.089398129834626</v>
      </c>
      <c r="J14" s="55">
        <v>780.3083102999999</v>
      </c>
      <c r="K14" s="56">
        <v>86.70500321964461</v>
      </c>
      <c r="L14" s="56">
        <v>1.3135833445783216E-4</v>
      </c>
      <c r="M14" s="57">
        <v>13.294865422020935</v>
      </c>
      <c r="N14" s="133"/>
    </row>
    <row r="15" spans="1:14" ht="15.95" customHeight="1" x14ac:dyDescent="0.2">
      <c r="A15" s="97" t="s">
        <v>19</v>
      </c>
      <c r="B15" s="55">
        <v>4676.2554559999999</v>
      </c>
      <c r="C15" s="56">
        <v>57.949444937492679</v>
      </c>
      <c r="D15" s="56">
        <v>2.8236197128974024E-3</v>
      </c>
      <c r="E15" s="57">
        <v>42.047731442794422</v>
      </c>
      <c r="F15" s="58">
        <v>2484.4107220000001</v>
      </c>
      <c r="G15" s="56">
        <v>55.872440159665885</v>
      </c>
      <c r="H15" s="56">
        <v>5.2886607248001901E-3</v>
      </c>
      <c r="I15" s="56">
        <v>44.122271179609321</v>
      </c>
      <c r="J15" s="55">
        <v>1559.2323369999999</v>
      </c>
      <c r="K15" s="56">
        <v>72.210056774945357</v>
      </c>
      <c r="L15" s="56">
        <v>4.5799454149836938E-5</v>
      </c>
      <c r="M15" s="57">
        <v>27.789897425600497</v>
      </c>
      <c r="N15" s="133"/>
    </row>
    <row r="16" spans="1:14" ht="15.95" customHeight="1" x14ac:dyDescent="0.2">
      <c r="A16" s="97" t="s">
        <v>20</v>
      </c>
      <c r="B16" s="55">
        <v>2105.8072219999999</v>
      </c>
      <c r="C16" s="56">
        <v>88.150232805636904</v>
      </c>
      <c r="D16" s="56">
        <v>5.7343482069219668E-3</v>
      </c>
      <c r="E16" s="57">
        <v>11.844032846156182</v>
      </c>
      <c r="F16" s="58">
        <v>1119.3925939999999</v>
      </c>
      <c r="G16" s="56">
        <v>87.653959721301604</v>
      </c>
      <c r="H16" s="56">
        <v>2.8552430068324356E-3</v>
      </c>
      <c r="I16" s="56">
        <v>12.343185035691572</v>
      </c>
      <c r="J16" s="55">
        <v>904.22131260000003</v>
      </c>
      <c r="K16" s="56">
        <v>86.814738535179615</v>
      </c>
      <c r="L16" s="56">
        <v>0.17915049971440933</v>
      </c>
      <c r="M16" s="57">
        <v>13.006110965105982</v>
      </c>
      <c r="N16" s="133"/>
    </row>
    <row r="17" spans="1:14" ht="15.95" customHeight="1" x14ac:dyDescent="0.2">
      <c r="A17" s="97" t="s">
        <v>21</v>
      </c>
      <c r="B17" s="55">
        <v>374.38675160000003</v>
      </c>
      <c r="C17" s="56">
        <v>51.967191820904524</v>
      </c>
      <c r="D17" s="56">
        <v>1.7222106372587424E-2</v>
      </c>
      <c r="E17" s="57">
        <v>48.015586072722876</v>
      </c>
      <c r="F17" s="58">
        <v>183.89771859999999</v>
      </c>
      <c r="G17" s="56">
        <v>48.966964753958258</v>
      </c>
      <c r="H17" s="56">
        <v>3.3150492941113776E-3</v>
      </c>
      <c r="I17" s="56">
        <v>51.029720196747633</v>
      </c>
      <c r="J17" s="55">
        <v>180.04126630000002</v>
      </c>
      <c r="K17" s="56">
        <v>48.263342212455278</v>
      </c>
      <c r="L17" s="56">
        <v>1.9050393712339655E-3</v>
      </c>
      <c r="M17" s="57">
        <v>51.734752748173484</v>
      </c>
      <c r="N17" s="133"/>
    </row>
    <row r="18" spans="1:14" ht="15.95" customHeight="1" x14ac:dyDescent="0.2">
      <c r="A18" s="97" t="s">
        <v>22</v>
      </c>
      <c r="B18" s="55">
        <v>1578.2337660000001</v>
      </c>
      <c r="C18" s="56">
        <v>79.91382239131589</v>
      </c>
      <c r="D18" s="56">
        <v>1.992455099458753E-3</v>
      </c>
      <c r="E18" s="57">
        <v>20.084185153584656</v>
      </c>
      <c r="F18" s="58">
        <v>831.9896205</v>
      </c>
      <c r="G18" s="56">
        <v>77.925838933939318</v>
      </c>
      <c r="H18" s="56">
        <v>3.5354499955343077E-3</v>
      </c>
      <c r="I18" s="56">
        <v>22.070625616065154</v>
      </c>
      <c r="J18" s="55">
        <v>726.15660220000007</v>
      </c>
      <c r="K18" s="56">
        <v>79.104826723055723</v>
      </c>
      <c r="L18" s="56">
        <v>2.1290173433185112E-4</v>
      </c>
      <c r="M18" s="57">
        <v>20.894960375209937</v>
      </c>
      <c r="N18" s="133"/>
    </row>
    <row r="19" spans="1:14" ht="15.95" customHeight="1" x14ac:dyDescent="0.2">
      <c r="A19" s="97" t="s">
        <v>23</v>
      </c>
      <c r="B19" s="55">
        <v>921.38136950000001</v>
      </c>
      <c r="C19" s="56">
        <v>67.154667422824872</v>
      </c>
      <c r="D19" s="56">
        <v>2.8654285080267163E-3</v>
      </c>
      <c r="E19" s="57">
        <v>32.842467148667112</v>
      </c>
      <c r="F19" s="58">
        <v>481.72396089999995</v>
      </c>
      <c r="G19" s="56">
        <v>66.666912989679403</v>
      </c>
      <c r="H19" s="56">
        <v>3.1645726142705763E-3</v>
      </c>
      <c r="I19" s="56">
        <v>33.329922437706323</v>
      </c>
      <c r="J19" s="55">
        <v>390.94221060000001</v>
      </c>
      <c r="K19" s="56">
        <v>61.474891827346276</v>
      </c>
      <c r="L19" s="56">
        <v>1.0584367065923679E-4</v>
      </c>
      <c r="M19" s="57">
        <v>38.525002328983064</v>
      </c>
      <c r="N19" s="133"/>
    </row>
    <row r="20" spans="1:14" ht="15.95" customHeight="1" x14ac:dyDescent="0.2">
      <c r="A20" s="97" t="s">
        <v>24</v>
      </c>
      <c r="B20" s="55">
        <v>2687.2884079999999</v>
      </c>
      <c r="C20" s="56">
        <v>56.157190284555838</v>
      </c>
      <c r="D20" s="56">
        <v>1.1058370700781384</v>
      </c>
      <c r="E20" s="57">
        <v>42.736972645366023</v>
      </c>
      <c r="F20" s="58">
        <v>1406.406133</v>
      </c>
      <c r="G20" s="56">
        <v>57.506245384685364</v>
      </c>
      <c r="H20" s="56">
        <v>1.176661378291999</v>
      </c>
      <c r="I20" s="56">
        <v>41.31709323702264</v>
      </c>
      <c r="J20" s="55">
        <v>1187.462835</v>
      </c>
      <c r="K20" s="56">
        <v>55.336522034818238</v>
      </c>
      <c r="L20" s="56">
        <v>1.7356154739013394</v>
      </c>
      <c r="M20" s="57">
        <v>42.927862491280436</v>
      </c>
      <c r="N20" s="133"/>
    </row>
    <row r="21" spans="1:14" ht="15.95" customHeight="1" x14ac:dyDescent="0.2">
      <c r="A21" s="97" t="s">
        <v>25</v>
      </c>
      <c r="B21" s="55">
        <v>649.2593091</v>
      </c>
      <c r="C21" s="56">
        <v>65.72144659604389</v>
      </c>
      <c r="D21" s="56">
        <v>0.3914730161548638</v>
      </c>
      <c r="E21" s="57">
        <v>33.887080387801248</v>
      </c>
      <c r="F21" s="58">
        <v>337.8015815</v>
      </c>
      <c r="G21" s="56">
        <v>63.456038841385954</v>
      </c>
      <c r="H21" s="56">
        <v>0.75240796371239249</v>
      </c>
      <c r="I21" s="56">
        <v>35.791553194901653</v>
      </c>
      <c r="J21" s="55">
        <v>312.59583029999999</v>
      </c>
      <c r="K21" s="56">
        <v>66.723949138373342</v>
      </c>
      <c r="L21" s="56">
        <v>7.9975474956578271E-6</v>
      </c>
      <c r="M21" s="57">
        <v>33.276042864079173</v>
      </c>
      <c r="N21" s="133"/>
    </row>
    <row r="22" spans="1:14" ht="15.95" customHeight="1" x14ac:dyDescent="0.2">
      <c r="A22" s="97" t="s">
        <v>26</v>
      </c>
      <c r="B22" s="55">
        <v>3550.2058350000002</v>
      </c>
      <c r="C22" s="56">
        <v>65.317195281683212</v>
      </c>
      <c r="D22" s="56">
        <v>4.5457581872952483E-3</v>
      </c>
      <c r="E22" s="57">
        <v>34.678258960129497</v>
      </c>
      <c r="F22" s="58">
        <v>1823.348285</v>
      </c>
      <c r="G22" s="56">
        <v>65.129522750695486</v>
      </c>
      <c r="H22" s="56">
        <v>4.6686659815745792E-3</v>
      </c>
      <c r="I22" s="56">
        <v>34.865808583322945</v>
      </c>
      <c r="J22" s="55">
        <v>1659.342993</v>
      </c>
      <c r="K22" s="56">
        <v>67.565447565525091</v>
      </c>
      <c r="L22" s="56">
        <v>1.63576342222118E-3</v>
      </c>
      <c r="M22" s="57">
        <v>32.432916671052688</v>
      </c>
      <c r="N22" s="133"/>
    </row>
    <row r="23" spans="1:14" ht="15.95" customHeight="1" x14ac:dyDescent="0.2">
      <c r="A23" s="97" t="s">
        <v>27</v>
      </c>
      <c r="B23" s="55">
        <v>1715.0006229999999</v>
      </c>
      <c r="C23" s="56">
        <v>8.0187631934205008</v>
      </c>
      <c r="D23" s="56">
        <v>1.3897371047292739E-3</v>
      </c>
      <c r="E23" s="57">
        <v>91.979847069474758</v>
      </c>
      <c r="F23" s="58">
        <v>870.6591102000001</v>
      </c>
      <c r="G23" s="56">
        <v>7.7690044105542864</v>
      </c>
      <c r="H23" s="56">
        <v>4.5942205775794188E-7</v>
      </c>
      <c r="I23" s="56">
        <v>92.230995130023658</v>
      </c>
      <c r="J23" s="55">
        <v>953.81888370000001</v>
      </c>
      <c r="K23" s="56">
        <v>17.387462404445454</v>
      </c>
      <c r="L23" s="56">
        <v>6.8147109596686916E-6</v>
      </c>
      <c r="M23" s="57">
        <v>82.612530780843585</v>
      </c>
      <c r="N23" s="133"/>
    </row>
    <row r="24" spans="1:14" ht="15.95" customHeight="1" x14ac:dyDescent="0.2">
      <c r="A24" s="97" t="s">
        <v>28</v>
      </c>
      <c r="B24" s="55">
        <v>2282.339563</v>
      </c>
      <c r="C24" s="56">
        <v>64.085071003096743</v>
      </c>
      <c r="D24" s="56">
        <v>2.467623636356114E-3</v>
      </c>
      <c r="E24" s="57">
        <v>35.912461373266922</v>
      </c>
      <c r="F24" s="58">
        <v>1147.2548420000001</v>
      </c>
      <c r="G24" s="56">
        <v>63.538496974653135</v>
      </c>
      <c r="H24" s="56">
        <v>1.3843886697675572E-3</v>
      </c>
      <c r="I24" s="56">
        <v>36.460118636677095</v>
      </c>
      <c r="J24" s="55">
        <v>794.02946429999997</v>
      </c>
      <c r="K24" s="56">
        <v>58.595461335100971</v>
      </c>
      <c r="L24" s="56">
        <v>1.7792790614752471E-3</v>
      </c>
      <c r="M24" s="57">
        <v>41.402759385837548</v>
      </c>
      <c r="N24" s="133"/>
    </row>
    <row r="25" spans="1:14" ht="15.95" customHeight="1" x14ac:dyDescent="0.2">
      <c r="A25" s="97" t="s">
        <v>29</v>
      </c>
      <c r="B25" s="55">
        <v>439.5721279</v>
      </c>
      <c r="C25" s="56">
        <v>24.312297581896843</v>
      </c>
      <c r="D25" s="56">
        <v>0.30293383605491098</v>
      </c>
      <c r="E25" s="57">
        <v>75.384768582048238</v>
      </c>
      <c r="F25" s="58">
        <v>210.58266259999999</v>
      </c>
      <c r="G25" s="56">
        <v>25.016093191900445</v>
      </c>
      <c r="H25" s="56">
        <v>0.63112335822962939</v>
      </c>
      <c r="I25" s="56">
        <v>74.352783449869918</v>
      </c>
      <c r="J25" s="55">
        <v>167.59895740000002</v>
      </c>
      <c r="K25" s="56">
        <v>25.629371105354227</v>
      </c>
      <c r="L25" s="56">
        <v>1.337778338001536E-3</v>
      </c>
      <c r="M25" s="57">
        <v>74.369291116307764</v>
      </c>
      <c r="N25" s="133"/>
    </row>
    <row r="26" spans="1:14" ht="15.95" customHeight="1" x14ac:dyDescent="0.2">
      <c r="A26" s="97" t="s">
        <v>30</v>
      </c>
      <c r="B26" s="55">
        <v>3818.1657409999998</v>
      </c>
      <c r="C26" s="56">
        <v>82.012299769622587</v>
      </c>
      <c r="D26" s="56">
        <v>4.9655789526584587E-2</v>
      </c>
      <c r="E26" s="57">
        <v>17.938044440850827</v>
      </c>
      <c r="F26" s="58">
        <v>1961.4440870000001</v>
      </c>
      <c r="G26" s="56">
        <v>85.056736548341661</v>
      </c>
      <c r="H26" s="56">
        <v>5.3900234801571988E-2</v>
      </c>
      <c r="I26" s="56">
        <v>14.889363216856774</v>
      </c>
      <c r="J26" s="55">
        <v>1779.6886340000001</v>
      </c>
      <c r="K26" s="56">
        <v>80.754595110312493</v>
      </c>
      <c r="L26" s="56">
        <v>3.8873031972566238E-2</v>
      </c>
      <c r="M26" s="57">
        <v>19.206531857714946</v>
      </c>
      <c r="N26" s="133"/>
    </row>
    <row r="27" spans="1:14" ht="15.95" customHeight="1" x14ac:dyDescent="0.2">
      <c r="A27" s="97" t="s">
        <v>31</v>
      </c>
      <c r="B27" s="55">
        <v>104.3812982</v>
      </c>
      <c r="C27" s="56">
        <v>69.333862912235745</v>
      </c>
      <c r="D27" s="56">
        <v>0.19779501075413908</v>
      </c>
      <c r="E27" s="57">
        <v>30.468342077010114</v>
      </c>
      <c r="F27" s="58">
        <v>53.940524600000003</v>
      </c>
      <c r="G27" s="56">
        <v>68.437867213475343</v>
      </c>
      <c r="H27" s="56">
        <v>0.18314801484151677</v>
      </c>
      <c r="I27" s="56">
        <v>31.378984771683143</v>
      </c>
      <c r="J27" s="55">
        <v>43.797459809999999</v>
      </c>
      <c r="K27" s="56">
        <v>65.61693449758252</v>
      </c>
      <c r="L27" s="56">
        <v>0.30283034810361287</v>
      </c>
      <c r="M27" s="57">
        <v>34.080235154313847</v>
      </c>
      <c r="N27" s="133"/>
    </row>
    <row r="28" spans="1:14" ht="15.95" customHeight="1" x14ac:dyDescent="0.2">
      <c r="A28" s="97" t="s">
        <v>32</v>
      </c>
      <c r="B28" s="55">
        <v>806.36302269998851</v>
      </c>
      <c r="C28" s="56">
        <v>11.297775757156165</v>
      </c>
      <c r="D28" s="56">
        <v>1.4350300921811816E-3</v>
      </c>
      <c r="E28" s="57">
        <v>88.700789212751658</v>
      </c>
      <c r="F28" s="58">
        <v>389.56137070000113</v>
      </c>
      <c r="G28" s="56">
        <v>9.0787594112354757</v>
      </c>
      <c r="H28" s="56">
        <v>2.2033704484140573E-3</v>
      </c>
      <c r="I28" s="56">
        <v>90.919037218316106</v>
      </c>
      <c r="J28" s="55">
        <v>395.55313019000096</v>
      </c>
      <c r="K28" s="56">
        <v>9.7006608324727228</v>
      </c>
      <c r="L28" s="56">
        <v>9.3896872069998535E-4</v>
      </c>
      <c r="M28" s="57">
        <v>90.298400198806576</v>
      </c>
      <c r="N28" s="133"/>
    </row>
    <row r="29" spans="1:14" ht="21.95" customHeight="1" thickBot="1" x14ac:dyDescent="0.25">
      <c r="A29" s="101" t="s">
        <v>33</v>
      </c>
      <c r="B29" s="60">
        <v>65053.896701999998</v>
      </c>
      <c r="C29" s="61">
        <v>57.124169637839032</v>
      </c>
      <c r="D29" s="61">
        <v>0.61069559003505391</v>
      </c>
      <c r="E29" s="62">
        <v>42.265134772125911</v>
      </c>
      <c r="F29" s="63">
        <v>33064.052786</v>
      </c>
      <c r="G29" s="61">
        <v>57.385161218183299</v>
      </c>
      <c r="H29" s="61">
        <v>0.57320546367330538</v>
      </c>
      <c r="I29" s="61">
        <v>42.041633318143397</v>
      </c>
      <c r="J29" s="60">
        <v>27345.370596000001</v>
      </c>
      <c r="K29" s="61">
        <v>57.152730077860539</v>
      </c>
      <c r="L29" s="61">
        <v>0.636251217999934</v>
      </c>
      <c r="M29" s="62">
        <v>42.211018704139526</v>
      </c>
      <c r="N29" s="133"/>
    </row>
  </sheetData>
  <mergeCells count="3">
    <mergeCell ref="C5:E5"/>
    <mergeCell ref="G5:I5"/>
    <mergeCell ref="K5:M5"/>
  </mergeCells>
  <pageMargins left="0.51181102362204722" right="0.51181102362204722" top="0.74803149606299213" bottom="0.74803149606299213" header="0.31496062992125984" footer="0.31496062992125984"/>
  <pageSetup paperSize="9" scale="95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zoomScaleNormal="100" workbookViewId="0">
      <selection activeCell="A3" sqref="A3"/>
    </sheetView>
  </sheetViews>
  <sheetFormatPr defaultRowHeight="12.75" x14ac:dyDescent="0.2"/>
  <cols>
    <col min="1" max="1" width="32.7109375" style="3" customWidth="1"/>
    <col min="2" max="2" width="7.28515625" style="3" customWidth="1"/>
    <col min="3" max="3" width="10.7109375" style="3" customWidth="1"/>
    <col min="4" max="4" width="8.28515625" style="3" customWidth="1"/>
    <col min="5" max="5" width="10.7109375" style="3" customWidth="1"/>
    <col min="6" max="6" width="7.28515625" style="3" customWidth="1"/>
    <col min="7" max="7" width="10.7109375" style="3" customWidth="1"/>
    <col min="8" max="8" width="8.28515625" style="3" customWidth="1"/>
    <col min="9" max="9" width="10.7109375" style="3" customWidth="1"/>
    <col min="10" max="10" width="7.28515625" style="3" customWidth="1"/>
    <col min="11" max="11" width="10.7109375" style="3" customWidth="1"/>
    <col min="12" max="12" width="8.28515625" style="3" customWidth="1"/>
    <col min="13" max="13" width="10.7109375" style="3" customWidth="1"/>
    <col min="14" max="256" width="9.140625" style="3"/>
    <col min="257" max="257" width="32.7109375" style="3" customWidth="1"/>
    <col min="258" max="258" width="7.28515625" style="3" customWidth="1"/>
    <col min="259" max="259" width="10.7109375" style="3" customWidth="1"/>
    <col min="260" max="260" width="8.28515625" style="3" customWidth="1"/>
    <col min="261" max="261" width="10.7109375" style="3" customWidth="1"/>
    <col min="262" max="262" width="7.28515625" style="3" customWidth="1"/>
    <col min="263" max="263" width="10.7109375" style="3" customWidth="1"/>
    <col min="264" max="264" width="8.28515625" style="3" customWidth="1"/>
    <col min="265" max="265" width="10.7109375" style="3" customWidth="1"/>
    <col min="266" max="266" width="7.28515625" style="3" customWidth="1"/>
    <col min="267" max="267" width="10.7109375" style="3" customWidth="1"/>
    <col min="268" max="268" width="8.28515625" style="3" customWidth="1"/>
    <col min="269" max="269" width="10.7109375" style="3" customWidth="1"/>
    <col min="270" max="512" width="9.140625" style="3"/>
    <col min="513" max="513" width="32.7109375" style="3" customWidth="1"/>
    <col min="514" max="514" width="7.28515625" style="3" customWidth="1"/>
    <col min="515" max="515" width="10.7109375" style="3" customWidth="1"/>
    <col min="516" max="516" width="8.28515625" style="3" customWidth="1"/>
    <col min="517" max="517" width="10.7109375" style="3" customWidth="1"/>
    <col min="518" max="518" width="7.28515625" style="3" customWidth="1"/>
    <col min="519" max="519" width="10.7109375" style="3" customWidth="1"/>
    <col min="520" max="520" width="8.28515625" style="3" customWidth="1"/>
    <col min="521" max="521" width="10.7109375" style="3" customWidth="1"/>
    <col min="522" max="522" width="7.28515625" style="3" customWidth="1"/>
    <col min="523" max="523" width="10.7109375" style="3" customWidth="1"/>
    <col min="524" max="524" width="8.28515625" style="3" customWidth="1"/>
    <col min="525" max="525" width="10.7109375" style="3" customWidth="1"/>
    <col min="526" max="768" width="9.140625" style="3"/>
    <col min="769" max="769" width="32.7109375" style="3" customWidth="1"/>
    <col min="770" max="770" width="7.28515625" style="3" customWidth="1"/>
    <col min="771" max="771" width="10.7109375" style="3" customWidth="1"/>
    <col min="772" max="772" width="8.28515625" style="3" customWidth="1"/>
    <col min="773" max="773" width="10.7109375" style="3" customWidth="1"/>
    <col min="774" max="774" width="7.28515625" style="3" customWidth="1"/>
    <col min="775" max="775" width="10.7109375" style="3" customWidth="1"/>
    <col min="776" max="776" width="8.28515625" style="3" customWidth="1"/>
    <col min="777" max="777" width="10.7109375" style="3" customWidth="1"/>
    <col min="778" max="778" width="7.28515625" style="3" customWidth="1"/>
    <col min="779" max="779" width="10.7109375" style="3" customWidth="1"/>
    <col min="780" max="780" width="8.28515625" style="3" customWidth="1"/>
    <col min="781" max="781" width="10.7109375" style="3" customWidth="1"/>
    <col min="782" max="1024" width="9.140625" style="3"/>
    <col min="1025" max="1025" width="32.7109375" style="3" customWidth="1"/>
    <col min="1026" max="1026" width="7.28515625" style="3" customWidth="1"/>
    <col min="1027" max="1027" width="10.7109375" style="3" customWidth="1"/>
    <col min="1028" max="1028" width="8.28515625" style="3" customWidth="1"/>
    <col min="1029" max="1029" width="10.7109375" style="3" customWidth="1"/>
    <col min="1030" max="1030" width="7.28515625" style="3" customWidth="1"/>
    <col min="1031" max="1031" width="10.7109375" style="3" customWidth="1"/>
    <col min="1032" max="1032" width="8.28515625" style="3" customWidth="1"/>
    <col min="1033" max="1033" width="10.7109375" style="3" customWidth="1"/>
    <col min="1034" max="1034" width="7.28515625" style="3" customWidth="1"/>
    <col min="1035" max="1035" width="10.7109375" style="3" customWidth="1"/>
    <col min="1036" max="1036" width="8.28515625" style="3" customWidth="1"/>
    <col min="1037" max="1037" width="10.7109375" style="3" customWidth="1"/>
    <col min="1038" max="1280" width="9.140625" style="3"/>
    <col min="1281" max="1281" width="32.7109375" style="3" customWidth="1"/>
    <col min="1282" max="1282" width="7.28515625" style="3" customWidth="1"/>
    <col min="1283" max="1283" width="10.7109375" style="3" customWidth="1"/>
    <col min="1284" max="1284" width="8.28515625" style="3" customWidth="1"/>
    <col min="1285" max="1285" width="10.7109375" style="3" customWidth="1"/>
    <col min="1286" max="1286" width="7.28515625" style="3" customWidth="1"/>
    <col min="1287" max="1287" width="10.7109375" style="3" customWidth="1"/>
    <col min="1288" max="1288" width="8.28515625" style="3" customWidth="1"/>
    <col min="1289" max="1289" width="10.7109375" style="3" customWidth="1"/>
    <col min="1290" max="1290" width="7.28515625" style="3" customWidth="1"/>
    <col min="1291" max="1291" width="10.7109375" style="3" customWidth="1"/>
    <col min="1292" max="1292" width="8.28515625" style="3" customWidth="1"/>
    <col min="1293" max="1293" width="10.7109375" style="3" customWidth="1"/>
    <col min="1294" max="1536" width="9.140625" style="3"/>
    <col min="1537" max="1537" width="32.7109375" style="3" customWidth="1"/>
    <col min="1538" max="1538" width="7.28515625" style="3" customWidth="1"/>
    <col min="1539" max="1539" width="10.7109375" style="3" customWidth="1"/>
    <col min="1540" max="1540" width="8.28515625" style="3" customWidth="1"/>
    <col min="1541" max="1541" width="10.7109375" style="3" customWidth="1"/>
    <col min="1542" max="1542" width="7.28515625" style="3" customWidth="1"/>
    <col min="1543" max="1543" width="10.7109375" style="3" customWidth="1"/>
    <col min="1544" max="1544" width="8.28515625" style="3" customWidth="1"/>
    <col min="1545" max="1545" width="10.7109375" style="3" customWidth="1"/>
    <col min="1546" max="1546" width="7.28515625" style="3" customWidth="1"/>
    <col min="1547" max="1547" width="10.7109375" style="3" customWidth="1"/>
    <col min="1548" max="1548" width="8.28515625" style="3" customWidth="1"/>
    <col min="1549" max="1549" width="10.7109375" style="3" customWidth="1"/>
    <col min="1550" max="1792" width="9.140625" style="3"/>
    <col min="1793" max="1793" width="32.7109375" style="3" customWidth="1"/>
    <col min="1794" max="1794" width="7.28515625" style="3" customWidth="1"/>
    <col min="1795" max="1795" width="10.7109375" style="3" customWidth="1"/>
    <col min="1796" max="1796" width="8.28515625" style="3" customWidth="1"/>
    <col min="1797" max="1797" width="10.7109375" style="3" customWidth="1"/>
    <col min="1798" max="1798" width="7.28515625" style="3" customWidth="1"/>
    <col min="1799" max="1799" width="10.7109375" style="3" customWidth="1"/>
    <col min="1800" max="1800" width="8.28515625" style="3" customWidth="1"/>
    <col min="1801" max="1801" width="10.7109375" style="3" customWidth="1"/>
    <col min="1802" max="1802" width="7.28515625" style="3" customWidth="1"/>
    <col min="1803" max="1803" width="10.7109375" style="3" customWidth="1"/>
    <col min="1804" max="1804" width="8.28515625" style="3" customWidth="1"/>
    <col min="1805" max="1805" width="10.7109375" style="3" customWidth="1"/>
    <col min="1806" max="2048" width="9.140625" style="3"/>
    <col min="2049" max="2049" width="32.7109375" style="3" customWidth="1"/>
    <col min="2050" max="2050" width="7.28515625" style="3" customWidth="1"/>
    <col min="2051" max="2051" width="10.7109375" style="3" customWidth="1"/>
    <col min="2052" max="2052" width="8.28515625" style="3" customWidth="1"/>
    <col min="2053" max="2053" width="10.7109375" style="3" customWidth="1"/>
    <col min="2054" max="2054" width="7.28515625" style="3" customWidth="1"/>
    <col min="2055" max="2055" width="10.7109375" style="3" customWidth="1"/>
    <col min="2056" max="2056" width="8.28515625" style="3" customWidth="1"/>
    <col min="2057" max="2057" width="10.7109375" style="3" customWidth="1"/>
    <col min="2058" max="2058" width="7.28515625" style="3" customWidth="1"/>
    <col min="2059" max="2059" width="10.7109375" style="3" customWidth="1"/>
    <col min="2060" max="2060" width="8.28515625" style="3" customWidth="1"/>
    <col min="2061" max="2061" width="10.7109375" style="3" customWidth="1"/>
    <col min="2062" max="2304" width="9.140625" style="3"/>
    <col min="2305" max="2305" width="32.7109375" style="3" customWidth="1"/>
    <col min="2306" max="2306" width="7.28515625" style="3" customWidth="1"/>
    <col min="2307" max="2307" width="10.7109375" style="3" customWidth="1"/>
    <col min="2308" max="2308" width="8.28515625" style="3" customWidth="1"/>
    <col min="2309" max="2309" width="10.7109375" style="3" customWidth="1"/>
    <col min="2310" max="2310" width="7.28515625" style="3" customWidth="1"/>
    <col min="2311" max="2311" width="10.7109375" style="3" customWidth="1"/>
    <col min="2312" max="2312" width="8.28515625" style="3" customWidth="1"/>
    <col min="2313" max="2313" width="10.7109375" style="3" customWidth="1"/>
    <col min="2314" max="2314" width="7.28515625" style="3" customWidth="1"/>
    <col min="2315" max="2315" width="10.7109375" style="3" customWidth="1"/>
    <col min="2316" max="2316" width="8.28515625" style="3" customWidth="1"/>
    <col min="2317" max="2317" width="10.7109375" style="3" customWidth="1"/>
    <col min="2318" max="2560" width="9.140625" style="3"/>
    <col min="2561" max="2561" width="32.7109375" style="3" customWidth="1"/>
    <col min="2562" max="2562" width="7.28515625" style="3" customWidth="1"/>
    <col min="2563" max="2563" width="10.7109375" style="3" customWidth="1"/>
    <col min="2564" max="2564" width="8.28515625" style="3" customWidth="1"/>
    <col min="2565" max="2565" width="10.7109375" style="3" customWidth="1"/>
    <col min="2566" max="2566" width="7.28515625" style="3" customWidth="1"/>
    <col min="2567" max="2567" width="10.7109375" style="3" customWidth="1"/>
    <col min="2568" max="2568" width="8.28515625" style="3" customWidth="1"/>
    <col min="2569" max="2569" width="10.7109375" style="3" customWidth="1"/>
    <col min="2570" max="2570" width="7.28515625" style="3" customWidth="1"/>
    <col min="2571" max="2571" width="10.7109375" style="3" customWidth="1"/>
    <col min="2572" max="2572" width="8.28515625" style="3" customWidth="1"/>
    <col min="2573" max="2573" width="10.7109375" style="3" customWidth="1"/>
    <col min="2574" max="2816" width="9.140625" style="3"/>
    <col min="2817" max="2817" width="32.7109375" style="3" customWidth="1"/>
    <col min="2818" max="2818" width="7.28515625" style="3" customWidth="1"/>
    <col min="2819" max="2819" width="10.7109375" style="3" customWidth="1"/>
    <col min="2820" max="2820" width="8.28515625" style="3" customWidth="1"/>
    <col min="2821" max="2821" width="10.7109375" style="3" customWidth="1"/>
    <col min="2822" max="2822" width="7.28515625" style="3" customWidth="1"/>
    <col min="2823" max="2823" width="10.7109375" style="3" customWidth="1"/>
    <col min="2824" max="2824" width="8.28515625" style="3" customWidth="1"/>
    <col min="2825" max="2825" width="10.7109375" style="3" customWidth="1"/>
    <col min="2826" max="2826" width="7.28515625" style="3" customWidth="1"/>
    <col min="2827" max="2827" width="10.7109375" style="3" customWidth="1"/>
    <col min="2828" max="2828" width="8.28515625" style="3" customWidth="1"/>
    <col min="2829" max="2829" width="10.7109375" style="3" customWidth="1"/>
    <col min="2830" max="3072" width="9.140625" style="3"/>
    <col min="3073" max="3073" width="32.7109375" style="3" customWidth="1"/>
    <col min="3074" max="3074" width="7.28515625" style="3" customWidth="1"/>
    <col min="3075" max="3075" width="10.7109375" style="3" customWidth="1"/>
    <col min="3076" max="3076" width="8.28515625" style="3" customWidth="1"/>
    <col min="3077" max="3077" width="10.7109375" style="3" customWidth="1"/>
    <col min="3078" max="3078" width="7.28515625" style="3" customWidth="1"/>
    <col min="3079" max="3079" width="10.7109375" style="3" customWidth="1"/>
    <col min="3080" max="3080" width="8.28515625" style="3" customWidth="1"/>
    <col min="3081" max="3081" width="10.7109375" style="3" customWidth="1"/>
    <col min="3082" max="3082" width="7.28515625" style="3" customWidth="1"/>
    <col min="3083" max="3083" width="10.7109375" style="3" customWidth="1"/>
    <col min="3084" max="3084" width="8.28515625" style="3" customWidth="1"/>
    <col min="3085" max="3085" width="10.7109375" style="3" customWidth="1"/>
    <col min="3086" max="3328" width="9.140625" style="3"/>
    <col min="3329" max="3329" width="32.7109375" style="3" customWidth="1"/>
    <col min="3330" max="3330" width="7.28515625" style="3" customWidth="1"/>
    <col min="3331" max="3331" width="10.7109375" style="3" customWidth="1"/>
    <col min="3332" max="3332" width="8.28515625" style="3" customWidth="1"/>
    <col min="3333" max="3333" width="10.7109375" style="3" customWidth="1"/>
    <col min="3334" max="3334" width="7.28515625" style="3" customWidth="1"/>
    <col min="3335" max="3335" width="10.7109375" style="3" customWidth="1"/>
    <col min="3336" max="3336" width="8.28515625" style="3" customWidth="1"/>
    <col min="3337" max="3337" width="10.7109375" style="3" customWidth="1"/>
    <col min="3338" max="3338" width="7.28515625" style="3" customWidth="1"/>
    <col min="3339" max="3339" width="10.7109375" style="3" customWidth="1"/>
    <col min="3340" max="3340" width="8.28515625" style="3" customWidth="1"/>
    <col min="3341" max="3341" width="10.7109375" style="3" customWidth="1"/>
    <col min="3342" max="3584" width="9.140625" style="3"/>
    <col min="3585" max="3585" width="32.7109375" style="3" customWidth="1"/>
    <col min="3586" max="3586" width="7.28515625" style="3" customWidth="1"/>
    <col min="3587" max="3587" width="10.7109375" style="3" customWidth="1"/>
    <col min="3588" max="3588" width="8.28515625" style="3" customWidth="1"/>
    <col min="3589" max="3589" width="10.7109375" style="3" customWidth="1"/>
    <col min="3590" max="3590" width="7.28515625" style="3" customWidth="1"/>
    <col min="3591" max="3591" width="10.7109375" style="3" customWidth="1"/>
    <col min="3592" max="3592" width="8.28515625" style="3" customWidth="1"/>
    <col min="3593" max="3593" width="10.7109375" style="3" customWidth="1"/>
    <col min="3594" max="3594" width="7.28515625" style="3" customWidth="1"/>
    <col min="3595" max="3595" width="10.7109375" style="3" customWidth="1"/>
    <col min="3596" max="3596" width="8.28515625" style="3" customWidth="1"/>
    <col min="3597" max="3597" width="10.7109375" style="3" customWidth="1"/>
    <col min="3598" max="3840" width="9.140625" style="3"/>
    <col min="3841" max="3841" width="32.7109375" style="3" customWidth="1"/>
    <col min="3842" max="3842" width="7.28515625" style="3" customWidth="1"/>
    <col min="3843" max="3843" width="10.7109375" style="3" customWidth="1"/>
    <col min="3844" max="3844" width="8.28515625" style="3" customWidth="1"/>
    <col min="3845" max="3845" width="10.7109375" style="3" customWidth="1"/>
    <col min="3846" max="3846" width="7.28515625" style="3" customWidth="1"/>
    <col min="3847" max="3847" width="10.7109375" style="3" customWidth="1"/>
    <col min="3848" max="3848" width="8.28515625" style="3" customWidth="1"/>
    <col min="3849" max="3849" width="10.7109375" style="3" customWidth="1"/>
    <col min="3850" max="3850" width="7.28515625" style="3" customWidth="1"/>
    <col min="3851" max="3851" width="10.7109375" style="3" customWidth="1"/>
    <col min="3852" max="3852" width="8.28515625" style="3" customWidth="1"/>
    <col min="3853" max="3853" width="10.7109375" style="3" customWidth="1"/>
    <col min="3854" max="4096" width="9.140625" style="3"/>
    <col min="4097" max="4097" width="32.7109375" style="3" customWidth="1"/>
    <col min="4098" max="4098" width="7.28515625" style="3" customWidth="1"/>
    <col min="4099" max="4099" width="10.7109375" style="3" customWidth="1"/>
    <col min="4100" max="4100" width="8.28515625" style="3" customWidth="1"/>
    <col min="4101" max="4101" width="10.7109375" style="3" customWidth="1"/>
    <col min="4102" max="4102" width="7.28515625" style="3" customWidth="1"/>
    <col min="4103" max="4103" width="10.7109375" style="3" customWidth="1"/>
    <col min="4104" max="4104" width="8.28515625" style="3" customWidth="1"/>
    <col min="4105" max="4105" width="10.7109375" style="3" customWidth="1"/>
    <col min="4106" max="4106" width="7.28515625" style="3" customWidth="1"/>
    <col min="4107" max="4107" width="10.7109375" style="3" customWidth="1"/>
    <col min="4108" max="4108" width="8.28515625" style="3" customWidth="1"/>
    <col min="4109" max="4109" width="10.7109375" style="3" customWidth="1"/>
    <col min="4110" max="4352" width="9.140625" style="3"/>
    <col min="4353" max="4353" width="32.7109375" style="3" customWidth="1"/>
    <col min="4354" max="4354" width="7.28515625" style="3" customWidth="1"/>
    <col min="4355" max="4355" width="10.7109375" style="3" customWidth="1"/>
    <col min="4356" max="4356" width="8.28515625" style="3" customWidth="1"/>
    <col min="4357" max="4357" width="10.7109375" style="3" customWidth="1"/>
    <col min="4358" max="4358" width="7.28515625" style="3" customWidth="1"/>
    <col min="4359" max="4359" width="10.7109375" style="3" customWidth="1"/>
    <col min="4360" max="4360" width="8.28515625" style="3" customWidth="1"/>
    <col min="4361" max="4361" width="10.7109375" style="3" customWidth="1"/>
    <col min="4362" max="4362" width="7.28515625" style="3" customWidth="1"/>
    <col min="4363" max="4363" width="10.7109375" style="3" customWidth="1"/>
    <col min="4364" max="4364" width="8.28515625" style="3" customWidth="1"/>
    <col min="4365" max="4365" width="10.7109375" style="3" customWidth="1"/>
    <col min="4366" max="4608" width="9.140625" style="3"/>
    <col min="4609" max="4609" width="32.7109375" style="3" customWidth="1"/>
    <col min="4610" max="4610" width="7.28515625" style="3" customWidth="1"/>
    <col min="4611" max="4611" width="10.7109375" style="3" customWidth="1"/>
    <col min="4612" max="4612" width="8.28515625" style="3" customWidth="1"/>
    <col min="4613" max="4613" width="10.7109375" style="3" customWidth="1"/>
    <col min="4614" max="4614" width="7.28515625" style="3" customWidth="1"/>
    <col min="4615" max="4615" width="10.7109375" style="3" customWidth="1"/>
    <col min="4616" max="4616" width="8.28515625" style="3" customWidth="1"/>
    <col min="4617" max="4617" width="10.7109375" style="3" customWidth="1"/>
    <col min="4618" max="4618" width="7.28515625" style="3" customWidth="1"/>
    <col min="4619" max="4619" width="10.7109375" style="3" customWidth="1"/>
    <col min="4620" max="4620" width="8.28515625" style="3" customWidth="1"/>
    <col min="4621" max="4621" width="10.7109375" style="3" customWidth="1"/>
    <col min="4622" max="4864" width="9.140625" style="3"/>
    <col min="4865" max="4865" width="32.7109375" style="3" customWidth="1"/>
    <col min="4866" max="4866" width="7.28515625" style="3" customWidth="1"/>
    <col min="4867" max="4867" width="10.7109375" style="3" customWidth="1"/>
    <col min="4868" max="4868" width="8.28515625" style="3" customWidth="1"/>
    <col min="4869" max="4869" width="10.7109375" style="3" customWidth="1"/>
    <col min="4870" max="4870" width="7.28515625" style="3" customWidth="1"/>
    <col min="4871" max="4871" width="10.7109375" style="3" customWidth="1"/>
    <col min="4872" max="4872" width="8.28515625" style="3" customWidth="1"/>
    <col min="4873" max="4873" width="10.7109375" style="3" customWidth="1"/>
    <col min="4874" max="4874" width="7.28515625" style="3" customWidth="1"/>
    <col min="4875" max="4875" width="10.7109375" style="3" customWidth="1"/>
    <col min="4876" max="4876" width="8.28515625" style="3" customWidth="1"/>
    <col min="4877" max="4877" width="10.7109375" style="3" customWidth="1"/>
    <col min="4878" max="5120" width="9.140625" style="3"/>
    <col min="5121" max="5121" width="32.7109375" style="3" customWidth="1"/>
    <col min="5122" max="5122" width="7.28515625" style="3" customWidth="1"/>
    <col min="5123" max="5123" width="10.7109375" style="3" customWidth="1"/>
    <col min="5124" max="5124" width="8.28515625" style="3" customWidth="1"/>
    <col min="5125" max="5125" width="10.7109375" style="3" customWidth="1"/>
    <col min="5126" max="5126" width="7.28515625" style="3" customWidth="1"/>
    <col min="5127" max="5127" width="10.7109375" style="3" customWidth="1"/>
    <col min="5128" max="5128" width="8.28515625" style="3" customWidth="1"/>
    <col min="5129" max="5129" width="10.7109375" style="3" customWidth="1"/>
    <col min="5130" max="5130" width="7.28515625" style="3" customWidth="1"/>
    <col min="5131" max="5131" width="10.7109375" style="3" customWidth="1"/>
    <col min="5132" max="5132" width="8.28515625" style="3" customWidth="1"/>
    <col min="5133" max="5133" width="10.7109375" style="3" customWidth="1"/>
    <col min="5134" max="5376" width="9.140625" style="3"/>
    <col min="5377" max="5377" width="32.7109375" style="3" customWidth="1"/>
    <col min="5378" max="5378" width="7.28515625" style="3" customWidth="1"/>
    <col min="5379" max="5379" width="10.7109375" style="3" customWidth="1"/>
    <col min="5380" max="5380" width="8.28515625" style="3" customWidth="1"/>
    <col min="5381" max="5381" width="10.7109375" style="3" customWidth="1"/>
    <col min="5382" max="5382" width="7.28515625" style="3" customWidth="1"/>
    <col min="5383" max="5383" width="10.7109375" style="3" customWidth="1"/>
    <col min="5384" max="5384" width="8.28515625" style="3" customWidth="1"/>
    <col min="5385" max="5385" width="10.7109375" style="3" customWidth="1"/>
    <col min="5386" max="5386" width="7.28515625" style="3" customWidth="1"/>
    <col min="5387" max="5387" width="10.7109375" style="3" customWidth="1"/>
    <col min="5388" max="5388" width="8.28515625" style="3" customWidth="1"/>
    <col min="5389" max="5389" width="10.7109375" style="3" customWidth="1"/>
    <col min="5390" max="5632" width="9.140625" style="3"/>
    <col min="5633" max="5633" width="32.7109375" style="3" customWidth="1"/>
    <col min="5634" max="5634" width="7.28515625" style="3" customWidth="1"/>
    <col min="5635" max="5635" width="10.7109375" style="3" customWidth="1"/>
    <col min="5636" max="5636" width="8.28515625" style="3" customWidth="1"/>
    <col min="5637" max="5637" width="10.7109375" style="3" customWidth="1"/>
    <col min="5638" max="5638" width="7.28515625" style="3" customWidth="1"/>
    <col min="5639" max="5639" width="10.7109375" style="3" customWidth="1"/>
    <col min="5640" max="5640" width="8.28515625" style="3" customWidth="1"/>
    <col min="5641" max="5641" width="10.7109375" style="3" customWidth="1"/>
    <col min="5642" max="5642" width="7.28515625" style="3" customWidth="1"/>
    <col min="5643" max="5643" width="10.7109375" style="3" customWidth="1"/>
    <col min="5644" max="5644" width="8.28515625" style="3" customWidth="1"/>
    <col min="5645" max="5645" width="10.7109375" style="3" customWidth="1"/>
    <col min="5646" max="5888" width="9.140625" style="3"/>
    <col min="5889" max="5889" width="32.7109375" style="3" customWidth="1"/>
    <col min="5890" max="5890" width="7.28515625" style="3" customWidth="1"/>
    <col min="5891" max="5891" width="10.7109375" style="3" customWidth="1"/>
    <col min="5892" max="5892" width="8.28515625" style="3" customWidth="1"/>
    <col min="5893" max="5893" width="10.7109375" style="3" customWidth="1"/>
    <col min="5894" max="5894" width="7.28515625" style="3" customWidth="1"/>
    <col min="5895" max="5895" width="10.7109375" style="3" customWidth="1"/>
    <col min="5896" max="5896" width="8.28515625" style="3" customWidth="1"/>
    <col min="5897" max="5897" width="10.7109375" style="3" customWidth="1"/>
    <col min="5898" max="5898" width="7.28515625" style="3" customWidth="1"/>
    <col min="5899" max="5899" width="10.7109375" style="3" customWidth="1"/>
    <col min="5900" max="5900" width="8.28515625" style="3" customWidth="1"/>
    <col min="5901" max="5901" width="10.7109375" style="3" customWidth="1"/>
    <col min="5902" max="6144" width="9.140625" style="3"/>
    <col min="6145" max="6145" width="32.7109375" style="3" customWidth="1"/>
    <col min="6146" max="6146" width="7.28515625" style="3" customWidth="1"/>
    <col min="6147" max="6147" width="10.7109375" style="3" customWidth="1"/>
    <col min="6148" max="6148" width="8.28515625" style="3" customWidth="1"/>
    <col min="6149" max="6149" width="10.7109375" style="3" customWidth="1"/>
    <col min="6150" max="6150" width="7.28515625" style="3" customWidth="1"/>
    <col min="6151" max="6151" width="10.7109375" style="3" customWidth="1"/>
    <col min="6152" max="6152" width="8.28515625" style="3" customWidth="1"/>
    <col min="6153" max="6153" width="10.7109375" style="3" customWidth="1"/>
    <col min="6154" max="6154" width="7.28515625" style="3" customWidth="1"/>
    <col min="6155" max="6155" width="10.7109375" style="3" customWidth="1"/>
    <col min="6156" max="6156" width="8.28515625" style="3" customWidth="1"/>
    <col min="6157" max="6157" width="10.7109375" style="3" customWidth="1"/>
    <col min="6158" max="6400" width="9.140625" style="3"/>
    <col min="6401" max="6401" width="32.7109375" style="3" customWidth="1"/>
    <col min="6402" max="6402" width="7.28515625" style="3" customWidth="1"/>
    <col min="6403" max="6403" width="10.7109375" style="3" customWidth="1"/>
    <col min="6404" max="6404" width="8.28515625" style="3" customWidth="1"/>
    <col min="6405" max="6405" width="10.7109375" style="3" customWidth="1"/>
    <col min="6406" max="6406" width="7.28515625" style="3" customWidth="1"/>
    <col min="6407" max="6407" width="10.7109375" style="3" customWidth="1"/>
    <col min="6408" max="6408" width="8.28515625" style="3" customWidth="1"/>
    <col min="6409" max="6409" width="10.7109375" style="3" customWidth="1"/>
    <col min="6410" max="6410" width="7.28515625" style="3" customWidth="1"/>
    <col min="6411" max="6411" width="10.7109375" style="3" customWidth="1"/>
    <col min="6412" max="6412" width="8.28515625" style="3" customWidth="1"/>
    <col min="6413" max="6413" width="10.7109375" style="3" customWidth="1"/>
    <col min="6414" max="6656" width="9.140625" style="3"/>
    <col min="6657" max="6657" width="32.7109375" style="3" customWidth="1"/>
    <col min="6658" max="6658" width="7.28515625" style="3" customWidth="1"/>
    <col min="6659" max="6659" width="10.7109375" style="3" customWidth="1"/>
    <col min="6660" max="6660" width="8.28515625" style="3" customWidth="1"/>
    <col min="6661" max="6661" width="10.7109375" style="3" customWidth="1"/>
    <col min="6662" max="6662" width="7.28515625" style="3" customWidth="1"/>
    <col min="6663" max="6663" width="10.7109375" style="3" customWidth="1"/>
    <col min="6664" max="6664" width="8.28515625" style="3" customWidth="1"/>
    <col min="6665" max="6665" width="10.7109375" style="3" customWidth="1"/>
    <col min="6666" max="6666" width="7.28515625" style="3" customWidth="1"/>
    <col min="6667" max="6667" width="10.7109375" style="3" customWidth="1"/>
    <col min="6668" max="6668" width="8.28515625" style="3" customWidth="1"/>
    <col min="6669" max="6669" width="10.7109375" style="3" customWidth="1"/>
    <col min="6670" max="6912" width="9.140625" style="3"/>
    <col min="6913" max="6913" width="32.7109375" style="3" customWidth="1"/>
    <col min="6914" max="6914" width="7.28515625" style="3" customWidth="1"/>
    <col min="6915" max="6915" width="10.7109375" style="3" customWidth="1"/>
    <col min="6916" max="6916" width="8.28515625" style="3" customWidth="1"/>
    <col min="6917" max="6917" width="10.7109375" style="3" customWidth="1"/>
    <col min="6918" max="6918" width="7.28515625" style="3" customWidth="1"/>
    <col min="6919" max="6919" width="10.7109375" style="3" customWidth="1"/>
    <col min="6920" max="6920" width="8.28515625" style="3" customWidth="1"/>
    <col min="6921" max="6921" width="10.7109375" style="3" customWidth="1"/>
    <col min="6922" max="6922" width="7.28515625" style="3" customWidth="1"/>
    <col min="6923" max="6923" width="10.7109375" style="3" customWidth="1"/>
    <col min="6924" max="6924" width="8.28515625" style="3" customWidth="1"/>
    <col min="6925" max="6925" width="10.7109375" style="3" customWidth="1"/>
    <col min="6926" max="7168" width="9.140625" style="3"/>
    <col min="7169" max="7169" width="32.7109375" style="3" customWidth="1"/>
    <col min="7170" max="7170" width="7.28515625" style="3" customWidth="1"/>
    <col min="7171" max="7171" width="10.7109375" style="3" customWidth="1"/>
    <col min="7172" max="7172" width="8.28515625" style="3" customWidth="1"/>
    <col min="7173" max="7173" width="10.7109375" style="3" customWidth="1"/>
    <col min="7174" max="7174" width="7.28515625" style="3" customWidth="1"/>
    <col min="7175" max="7175" width="10.7109375" style="3" customWidth="1"/>
    <col min="7176" max="7176" width="8.28515625" style="3" customWidth="1"/>
    <col min="7177" max="7177" width="10.7109375" style="3" customWidth="1"/>
    <col min="7178" max="7178" width="7.28515625" style="3" customWidth="1"/>
    <col min="7179" max="7179" width="10.7109375" style="3" customWidth="1"/>
    <col min="7180" max="7180" width="8.28515625" style="3" customWidth="1"/>
    <col min="7181" max="7181" width="10.7109375" style="3" customWidth="1"/>
    <col min="7182" max="7424" width="9.140625" style="3"/>
    <col min="7425" max="7425" width="32.7109375" style="3" customWidth="1"/>
    <col min="7426" max="7426" width="7.28515625" style="3" customWidth="1"/>
    <col min="7427" max="7427" width="10.7109375" style="3" customWidth="1"/>
    <col min="7428" max="7428" width="8.28515625" style="3" customWidth="1"/>
    <col min="7429" max="7429" width="10.7109375" style="3" customWidth="1"/>
    <col min="7430" max="7430" width="7.28515625" style="3" customWidth="1"/>
    <col min="7431" max="7431" width="10.7109375" style="3" customWidth="1"/>
    <col min="7432" max="7432" width="8.28515625" style="3" customWidth="1"/>
    <col min="7433" max="7433" width="10.7109375" style="3" customWidth="1"/>
    <col min="7434" max="7434" width="7.28515625" style="3" customWidth="1"/>
    <col min="7435" max="7435" width="10.7109375" style="3" customWidth="1"/>
    <col min="7436" max="7436" width="8.28515625" style="3" customWidth="1"/>
    <col min="7437" max="7437" width="10.7109375" style="3" customWidth="1"/>
    <col min="7438" max="7680" width="9.140625" style="3"/>
    <col min="7681" max="7681" width="32.7109375" style="3" customWidth="1"/>
    <col min="7682" max="7682" width="7.28515625" style="3" customWidth="1"/>
    <col min="7683" max="7683" width="10.7109375" style="3" customWidth="1"/>
    <col min="7684" max="7684" width="8.28515625" style="3" customWidth="1"/>
    <col min="7685" max="7685" width="10.7109375" style="3" customWidth="1"/>
    <col min="7686" max="7686" width="7.28515625" style="3" customWidth="1"/>
    <col min="7687" max="7687" width="10.7109375" style="3" customWidth="1"/>
    <col min="7688" max="7688" width="8.28515625" style="3" customWidth="1"/>
    <col min="7689" max="7689" width="10.7109375" style="3" customWidth="1"/>
    <col min="7690" max="7690" width="7.28515625" style="3" customWidth="1"/>
    <col min="7691" max="7691" width="10.7109375" style="3" customWidth="1"/>
    <col min="7692" max="7692" width="8.28515625" style="3" customWidth="1"/>
    <col min="7693" max="7693" width="10.7109375" style="3" customWidth="1"/>
    <col min="7694" max="7936" width="9.140625" style="3"/>
    <col min="7937" max="7937" width="32.7109375" style="3" customWidth="1"/>
    <col min="7938" max="7938" width="7.28515625" style="3" customWidth="1"/>
    <col min="7939" max="7939" width="10.7109375" style="3" customWidth="1"/>
    <col min="7940" max="7940" width="8.28515625" style="3" customWidth="1"/>
    <col min="7941" max="7941" width="10.7109375" style="3" customWidth="1"/>
    <col min="7942" max="7942" width="7.28515625" style="3" customWidth="1"/>
    <col min="7943" max="7943" width="10.7109375" style="3" customWidth="1"/>
    <col min="7944" max="7944" width="8.28515625" style="3" customWidth="1"/>
    <col min="7945" max="7945" width="10.7109375" style="3" customWidth="1"/>
    <col min="7946" max="7946" width="7.28515625" style="3" customWidth="1"/>
    <col min="7947" max="7947" width="10.7109375" style="3" customWidth="1"/>
    <col min="7948" max="7948" width="8.28515625" style="3" customWidth="1"/>
    <col min="7949" max="7949" width="10.7109375" style="3" customWidth="1"/>
    <col min="7950" max="8192" width="9.140625" style="3"/>
    <col min="8193" max="8193" width="32.7109375" style="3" customWidth="1"/>
    <col min="8194" max="8194" width="7.28515625" style="3" customWidth="1"/>
    <col min="8195" max="8195" width="10.7109375" style="3" customWidth="1"/>
    <col min="8196" max="8196" width="8.28515625" style="3" customWidth="1"/>
    <col min="8197" max="8197" width="10.7109375" style="3" customWidth="1"/>
    <col min="8198" max="8198" width="7.28515625" style="3" customWidth="1"/>
    <col min="8199" max="8199" width="10.7109375" style="3" customWidth="1"/>
    <col min="8200" max="8200" width="8.28515625" style="3" customWidth="1"/>
    <col min="8201" max="8201" width="10.7109375" style="3" customWidth="1"/>
    <col min="8202" max="8202" width="7.28515625" style="3" customWidth="1"/>
    <col min="8203" max="8203" width="10.7109375" style="3" customWidth="1"/>
    <col min="8204" max="8204" width="8.28515625" style="3" customWidth="1"/>
    <col min="8205" max="8205" width="10.7109375" style="3" customWidth="1"/>
    <col min="8206" max="8448" width="9.140625" style="3"/>
    <col min="8449" max="8449" width="32.7109375" style="3" customWidth="1"/>
    <col min="8450" max="8450" width="7.28515625" style="3" customWidth="1"/>
    <col min="8451" max="8451" width="10.7109375" style="3" customWidth="1"/>
    <col min="8452" max="8452" width="8.28515625" style="3" customWidth="1"/>
    <col min="8453" max="8453" width="10.7109375" style="3" customWidth="1"/>
    <col min="8454" max="8454" width="7.28515625" style="3" customWidth="1"/>
    <col min="8455" max="8455" width="10.7109375" style="3" customWidth="1"/>
    <col min="8456" max="8456" width="8.28515625" style="3" customWidth="1"/>
    <col min="8457" max="8457" width="10.7109375" style="3" customWidth="1"/>
    <col min="8458" max="8458" width="7.28515625" style="3" customWidth="1"/>
    <col min="8459" max="8459" width="10.7109375" style="3" customWidth="1"/>
    <col min="8460" max="8460" width="8.28515625" style="3" customWidth="1"/>
    <col min="8461" max="8461" width="10.7109375" style="3" customWidth="1"/>
    <col min="8462" max="8704" width="9.140625" style="3"/>
    <col min="8705" max="8705" width="32.7109375" style="3" customWidth="1"/>
    <col min="8706" max="8706" width="7.28515625" style="3" customWidth="1"/>
    <col min="8707" max="8707" width="10.7109375" style="3" customWidth="1"/>
    <col min="8708" max="8708" width="8.28515625" style="3" customWidth="1"/>
    <col min="8709" max="8709" width="10.7109375" style="3" customWidth="1"/>
    <col min="8710" max="8710" width="7.28515625" style="3" customWidth="1"/>
    <col min="8711" max="8711" width="10.7109375" style="3" customWidth="1"/>
    <col min="8712" max="8712" width="8.28515625" style="3" customWidth="1"/>
    <col min="8713" max="8713" width="10.7109375" style="3" customWidth="1"/>
    <col min="8714" max="8714" width="7.28515625" style="3" customWidth="1"/>
    <col min="8715" max="8715" width="10.7109375" style="3" customWidth="1"/>
    <col min="8716" max="8716" width="8.28515625" style="3" customWidth="1"/>
    <col min="8717" max="8717" width="10.7109375" style="3" customWidth="1"/>
    <col min="8718" max="8960" width="9.140625" style="3"/>
    <col min="8961" max="8961" width="32.7109375" style="3" customWidth="1"/>
    <col min="8962" max="8962" width="7.28515625" style="3" customWidth="1"/>
    <col min="8963" max="8963" width="10.7109375" style="3" customWidth="1"/>
    <col min="8964" max="8964" width="8.28515625" style="3" customWidth="1"/>
    <col min="8965" max="8965" width="10.7109375" style="3" customWidth="1"/>
    <col min="8966" max="8966" width="7.28515625" style="3" customWidth="1"/>
    <col min="8967" max="8967" width="10.7109375" style="3" customWidth="1"/>
    <col min="8968" max="8968" width="8.28515625" style="3" customWidth="1"/>
    <col min="8969" max="8969" width="10.7109375" style="3" customWidth="1"/>
    <col min="8970" max="8970" width="7.28515625" style="3" customWidth="1"/>
    <col min="8971" max="8971" width="10.7109375" style="3" customWidth="1"/>
    <col min="8972" max="8972" width="8.28515625" style="3" customWidth="1"/>
    <col min="8973" max="8973" width="10.7109375" style="3" customWidth="1"/>
    <col min="8974" max="9216" width="9.140625" style="3"/>
    <col min="9217" max="9217" width="32.7109375" style="3" customWidth="1"/>
    <col min="9218" max="9218" width="7.28515625" style="3" customWidth="1"/>
    <col min="9219" max="9219" width="10.7109375" style="3" customWidth="1"/>
    <col min="9220" max="9220" width="8.28515625" style="3" customWidth="1"/>
    <col min="9221" max="9221" width="10.7109375" style="3" customWidth="1"/>
    <col min="9222" max="9222" width="7.28515625" style="3" customWidth="1"/>
    <col min="9223" max="9223" width="10.7109375" style="3" customWidth="1"/>
    <col min="9224" max="9224" width="8.28515625" style="3" customWidth="1"/>
    <col min="9225" max="9225" width="10.7109375" style="3" customWidth="1"/>
    <col min="9226" max="9226" width="7.28515625" style="3" customWidth="1"/>
    <col min="9227" max="9227" width="10.7109375" style="3" customWidth="1"/>
    <col min="9228" max="9228" width="8.28515625" style="3" customWidth="1"/>
    <col min="9229" max="9229" width="10.7109375" style="3" customWidth="1"/>
    <col min="9230" max="9472" width="9.140625" style="3"/>
    <col min="9473" max="9473" width="32.7109375" style="3" customWidth="1"/>
    <col min="9474" max="9474" width="7.28515625" style="3" customWidth="1"/>
    <col min="9475" max="9475" width="10.7109375" style="3" customWidth="1"/>
    <col min="9476" max="9476" width="8.28515625" style="3" customWidth="1"/>
    <col min="9477" max="9477" width="10.7109375" style="3" customWidth="1"/>
    <col min="9478" max="9478" width="7.28515625" style="3" customWidth="1"/>
    <col min="9479" max="9479" width="10.7109375" style="3" customWidth="1"/>
    <col min="9480" max="9480" width="8.28515625" style="3" customWidth="1"/>
    <col min="9481" max="9481" width="10.7109375" style="3" customWidth="1"/>
    <col min="9482" max="9482" width="7.28515625" style="3" customWidth="1"/>
    <col min="9483" max="9483" width="10.7109375" style="3" customWidth="1"/>
    <col min="9484" max="9484" width="8.28515625" style="3" customWidth="1"/>
    <col min="9485" max="9485" width="10.7109375" style="3" customWidth="1"/>
    <col min="9486" max="9728" width="9.140625" style="3"/>
    <col min="9729" max="9729" width="32.7109375" style="3" customWidth="1"/>
    <col min="9730" max="9730" width="7.28515625" style="3" customWidth="1"/>
    <col min="9731" max="9731" width="10.7109375" style="3" customWidth="1"/>
    <col min="9732" max="9732" width="8.28515625" style="3" customWidth="1"/>
    <col min="9733" max="9733" width="10.7109375" style="3" customWidth="1"/>
    <col min="9734" max="9734" width="7.28515625" style="3" customWidth="1"/>
    <col min="9735" max="9735" width="10.7109375" style="3" customWidth="1"/>
    <col min="9736" max="9736" width="8.28515625" style="3" customWidth="1"/>
    <col min="9737" max="9737" width="10.7109375" style="3" customWidth="1"/>
    <col min="9738" max="9738" width="7.28515625" style="3" customWidth="1"/>
    <col min="9739" max="9739" width="10.7109375" style="3" customWidth="1"/>
    <col min="9740" max="9740" width="8.28515625" style="3" customWidth="1"/>
    <col min="9741" max="9741" width="10.7109375" style="3" customWidth="1"/>
    <col min="9742" max="9984" width="9.140625" style="3"/>
    <col min="9985" max="9985" width="32.7109375" style="3" customWidth="1"/>
    <col min="9986" max="9986" width="7.28515625" style="3" customWidth="1"/>
    <col min="9987" max="9987" width="10.7109375" style="3" customWidth="1"/>
    <col min="9988" max="9988" width="8.28515625" style="3" customWidth="1"/>
    <col min="9989" max="9989" width="10.7109375" style="3" customWidth="1"/>
    <col min="9990" max="9990" width="7.28515625" style="3" customWidth="1"/>
    <col min="9991" max="9991" width="10.7109375" style="3" customWidth="1"/>
    <col min="9992" max="9992" width="8.28515625" style="3" customWidth="1"/>
    <col min="9993" max="9993" width="10.7109375" style="3" customWidth="1"/>
    <col min="9994" max="9994" width="7.28515625" style="3" customWidth="1"/>
    <col min="9995" max="9995" width="10.7109375" style="3" customWidth="1"/>
    <col min="9996" max="9996" width="8.28515625" style="3" customWidth="1"/>
    <col min="9997" max="9997" width="10.7109375" style="3" customWidth="1"/>
    <col min="9998" max="10240" width="9.140625" style="3"/>
    <col min="10241" max="10241" width="32.7109375" style="3" customWidth="1"/>
    <col min="10242" max="10242" width="7.28515625" style="3" customWidth="1"/>
    <col min="10243" max="10243" width="10.7109375" style="3" customWidth="1"/>
    <col min="10244" max="10244" width="8.28515625" style="3" customWidth="1"/>
    <col min="10245" max="10245" width="10.7109375" style="3" customWidth="1"/>
    <col min="10246" max="10246" width="7.28515625" style="3" customWidth="1"/>
    <col min="10247" max="10247" width="10.7109375" style="3" customWidth="1"/>
    <col min="10248" max="10248" width="8.28515625" style="3" customWidth="1"/>
    <col min="10249" max="10249" width="10.7109375" style="3" customWidth="1"/>
    <col min="10250" max="10250" width="7.28515625" style="3" customWidth="1"/>
    <col min="10251" max="10251" width="10.7109375" style="3" customWidth="1"/>
    <col min="10252" max="10252" width="8.28515625" style="3" customWidth="1"/>
    <col min="10253" max="10253" width="10.7109375" style="3" customWidth="1"/>
    <col min="10254" max="10496" width="9.140625" style="3"/>
    <col min="10497" max="10497" width="32.7109375" style="3" customWidth="1"/>
    <col min="10498" max="10498" width="7.28515625" style="3" customWidth="1"/>
    <col min="10499" max="10499" width="10.7109375" style="3" customWidth="1"/>
    <col min="10500" max="10500" width="8.28515625" style="3" customWidth="1"/>
    <col min="10501" max="10501" width="10.7109375" style="3" customWidth="1"/>
    <col min="10502" max="10502" width="7.28515625" style="3" customWidth="1"/>
    <col min="10503" max="10503" width="10.7109375" style="3" customWidth="1"/>
    <col min="10504" max="10504" width="8.28515625" style="3" customWidth="1"/>
    <col min="10505" max="10505" width="10.7109375" style="3" customWidth="1"/>
    <col min="10506" max="10506" width="7.28515625" style="3" customWidth="1"/>
    <col min="10507" max="10507" width="10.7109375" style="3" customWidth="1"/>
    <col min="10508" max="10508" width="8.28515625" style="3" customWidth="1"/>
    <col min="10509" max="10509" width="10.7109375" style="3" customWidth="1"/>
    <col min="10510" max="10752" width="9.140625" style="3"/>
    <col min="10753" max="10753" width="32.7109375" style="3" customWidth="1"/>
    <col min="10754" max="10754" width="7.28515625" style="3" customWidth="1"/>
    <col min="10755" max="10755" width="10.7109375" style="3" customWidth="1"/>
    <col min="10756" max="10756" width="8.28515625" style="3" customWidth="1"/>
    <col min="10757" max="10757" width="10.7109375" style="3" customWidth="1"/>
    <col min="10758" max="10758" width="7.28515625" style="3" customWidth="1"/>
    <col min="10759" max="10759" width="10.7109375" style="3" customWidth="1"/>
    <col min="10760" max="10760" width="8.28515625" style="3" customWidth="1"/>
    <col min="10761" max="10761" width="10.7109375" style="3" customWidth="1"/>
    <col min="10762" max="10762" width="7.28515625" style="3" customWidth="1"/>
    <col min="10763" max="10763" width="10.7109375" style="3" customWidth="1"/>
    <col min="10764" max="10764" width="8.28515625" style="3" customWidth="1"/>
    <col min="10765" max="10765" width="10.7109375" style="3" customWidth="1"/>
    <col min="10766" max="11008" width="9.140625" style="3"/>
    <col min="11009" max="11009" width="32.7109375" style="3" customWidth="1"/>
    <col min="11010" max="11010" width="7.28515625" style="3" customWidth="1"/>
    <col min="11011" max="11011" width="10.7109375" style="3" customWidth="1"/>
    <col min="11012" max="11012" width="8.28515625" style="3" customWidth="1"/>
    <col min="11013" max="11013" width="10.7109375" style="3" customWidth="1"/>
    <col min="11014" max="11014" width="7.28515625" style="3" customWidth="1"/>
    <col min="11015" max="11015" width="10.7109375" style="3" customWidth="1"/>
    <col min="11016" max="11016" width="8.28515625" style="3" customWidth="1"/>
    <col min="11017" max="11017" width="10.7109375" style="3" customWidth="1"/>
    <col min="11018" max="11018" width="7.28515625" style="3" customWidth="1"/>
    <col min="11019" max="11019" width="10.7109375" style="3" customWidth="1"/>
    <col min="11020" max="11020" width="8.28515625" style="3" customWidth="1"/>
    <col min="11021" max="11021" width="10.7109375" style="3" customWidth="1"/>
    <col min="11022" max="11264" width="9.140625" style="3"/>
    <col min="11265" max="11265" width="32.7109375" style="3" customWidth="1"/>
    <col min="11266" max="11266" width="7.28515625" style="3" customWidth="1"/>
    <col min="11267" max="11267" width="10.7109375" style="3" customWidth="1"/>
    <col min="11268" max="11268" width="8.28515625" style="3" customWidth="1"/>
    <col min="11269" max="11269" width="10.7109375" style="3" customWidth="1"/>
    <col min="11270" max="11270" width="7.28515625" style="3" customWidth="1"/>
    <col min="11271" max="11271" width="10.7109375" style="3" customWidth="1"/>
    <col min="11272" max="11272" width="8.28515625" style="3" customWidth="1"/>
    <col min="11273" max="11273" width="10.7109375" style="3" customWidth="1"/>
    <col min="11274" max="11274" width="7.28515625" style="3" customWidth="1"/>
    <col min="11275" max="11275" width="10.7109375" style="3" customWidth="1"/>
    <col min="11276" max="11276" width="8.28515625" style="3" customWidth="1"/>
    <col min="11277" max="11277" width="10.7109375" style="3" customWidth="1"/>
    <col min="11278" max="11520" width="9.140625" style="3"/>
    <col min="11521" max="11521" width="32.7109375" style="3" customWidth="1"/>
    <col min="11522" max="11522" width="7.28515625" style="3" customWidth="1"/>
    <col min="11523" max="11523" width="10.7109375" style="3" customWidth="1"/>
    <col min="11524" max="11524" width="8.28515625" style="3" customWidth="1"/>
    <col min="11525" max="11525" width="10.7109375" style="3" customWidth="1"/>
    <col min="11526" max="11526" width="7.28515625" style="3" customWidth="1"/>
    <col min="11527" max="11527" width="10.7109375" style="3" customWidth="1"/>
    <col min="11528" max="11528" width="8.28515625" style="3" customWidth="1"/>
    <col min="11529" max="11529" width="10.7109375" style="3" customWidth="1"/>
    <col min="11530" max="11530" width="7.28515625" style="3" customWidth="1"/>
    <col min="11531" max="11531" width="10.7109375" style="3" customWidth="1"/>
    <col min="11532" max="11532" width="8.28515625" style="3" customWidth="1"/>
    <col min="11533" max="11533" width="10.7109375" style="3" customWidth="1"/>
    <col min="11534" max="11776" width="9.140625" style="3"/>
    <col min="11777" max="11777" width="32.7109375" style="3" customWidth="1"/>
    <col min="11778" max="11778" width="7.28515625" style="3" customWidth="1"/>
    <col min="11779" max="11779" width="10.7109375" style="3" customWidth="1"/>
    <col min="11780" max="11780" width="8.28515625" style="3" customWidth="1"/>
    <col min="11781" max="11781" width="10.7109375" style="3" customWidth="1"/>
    <col min="11782" max="11782" width="7.28515625" style="3" customWidth="1"/>
    <col min="11783" max="11783" width="10.7109375" style="3" customWidth="1"/>
    <col min="11784" max="11784" width="8.28515625" style="3" customWidth="1"/>
    <col min="11785" max="11785" width="10.7109375" style="3" customWidth="1"/>
    <col min="11786" max="11786" width="7.28515625" style="3" customWidth="1"/>
    <col min="11787" max="11787" width="10.7109375" style="3" customWidth="1"/>
    <col min="11788" max="11788" width="8.28515625" style="3" customWidth="1"/>
    <col min="11789" max="11789" width="10.7109375" style="3" customWidth="1"/>
    <col min="11790" max="12032" width="9.140625" style="3"/>
    <col min="12033" max="12033" width="32.7109375" style="3" customWidth="1"/>
    <col min="12034" max="12034" width="7.28515625" style="3" customWidth="1"/>
    <col min="12035" max="12035" width="10.7109375" style="3" customWidth="1"/>
    <col min="12036" max="12036" width="8.28515625" style="3" customWidth="1"/>
    <col min="12037" max="12037" width="10.7109375" style="3" customWidth="1"/>
    <col min="12038" max="12038" width="7.28515625" style="3" customWidth="1"/>
    <col min="12039" max="12039" width="10.7109375" style="3" customWidth="1"/>
    <col min="12040" max="12040" width="8.28515625" style="3" customWidth="1"/>
    <col min="12041" max="12041" width="10.7109375" style="3" customWidth="1"/>
    <col min="12042" max="12042" width="7.28515625" style="3" customWidth="1"/>
    <col min="12043" max="12043" width="10.7109375" style="3" customWidth="1"/>
    <col min="12044" max="12044" width="8.28515625" style="3" customWidth="1"/>
    <col min="12045" max="12045" width="10.7109375" style="3" customWidth="1"/>
    <col min="12046" max="12288" width="9.140625" style="3"/>
    <col min="12289" max="12289" width="32.7109375" style="3" customWidth="1"/>
    <col min="12290" max="12290" width="7.28515625" style="3" customWidth="1"/>
    <col min="12291" max="12291" width="10.7109375" style="3" customWidth="1"/>
    <col min="12292" max="12292" width="8.28515625" style="3" customWidth="1"/>
    <col min="12293" max="12293" width="10.7109375" style="3" customWidth="1"/>
    <col min="12294" max="12294" width="7.28515625" style="3" customWidth="1"/>
    <col min="12295" max="12295" width="10.7109375" style="3" customWidth="1"/>
    <col min="12296" max="12296" width="8.28515625" style="3" customWidth="1"/>
    <col min="12297" max="12297" width="10.7109375" style="3" customWidth="1"/>
    <col min="12298" max="12298" width="7.28515625" style="3" customWidth="1"/>
    <col min="12299" max="12299" width="10.7109375" style="3" customWidth="1"/>
    <col min="12300" max="12300" width="8.28515625" style="3" customWidth="1"/>
    <col min="12301" max="12301" width="10.7109375" style="3" customWidth="1"/>
    <col min="12302" max="12544" width="9.140625" style="3"/>
    <col min="12545" max="12545" width="32.7109375" style="3" customWidth="1"/>
    <col min="12546" max="12546" width="7.28515625" style="3" customWidth="1"/>
    <col min="12547" max="12547" width="10.7109375" style="3" customWidth="1"/>
    <col min="12548" max="12548" width="8.28515625" style="3" customWidth="1"/>
    <col min="12549" max="12549" width="10.7109375" style="3" customWidth="1"/>
    <col min="12550" max="12550" width="7.28515625" style="3" customWidth="1"/>
    <col min="12551" max="12551" width="10.7109375" style="3" customWidth="1"/>
    <col min="12552" max="12552" width="8.28515625" style="3" customWidth="1"/>
    <col min="12553" max="12553" width="10.7109375" style="3" customWidth="1"/>
    <col min="12554" max="12554" width="7.28515625" style="3" customWidth="1"/>
    <col min="12555" max="12555" width="10.7109375" style="3" customWidth="1"/>
    <col min="12556" max="12556" width="8.28515625" style="3" customWidth="1"/>
    <col min="12557" max="12557" width="10.7109375" style="3" customWidth="1"/>
    <col min="12558" max="12800" width="9.140625" style="3"/>
    <col min="12801" max="12801" width="32.7109375" style="3" customWidth="1"/>
    <col min="12802" max="12802" width="7.28515625" style="3" customWidth="1"/>
    <col min="12803" max="12803" width="10.7109375" style="3" customWidth="1"/>
    <col min="12804" max="12804" width="8.28515625" style="3" customWidth="1"/>
    <col min="12805" max="12805" width="10.7109375" style="3" customWidth="1"/>
    <col min="12806" max="12806" width="7.28515625" style="3" customWidth="1"/>
    <col min="12807" max="12807" width="10.7109375" style="3" customWidth="1"/>
    <col min="12808" max="12808" width="8.28515625" style="3" customWidth="1"/>
    <col min="12809" max="12809" width="10.7109375" style="3" customWidth="1"/>
    <col min="12810" max="12810" width="7.28515625" style="3" customWidth="1"/>
    <col min="12811" max="12811" width="10.7109375" style="3" customWidth="1"/>
    <col min="12812" max="12812" width="8.28515625" style="3" customWidth="1"/>
    <col min="12813" max="12813" width="10.7109375" style="3" customWidth="1"/>
    <col min="12814" max="13056" width="9.140625" style="3"/>
    <col min="13057" max="13057" width="32.7109375" style="3" customWidth="1"/>
    <col min="13058" max="13058" width="7.28515625" style="3" customWidth="1"/>
    <col min="13059" max="13059" width="10.7109375" style="3" customWidth="1"/>
    <col min="13060" max="13060" width="8.28515625" style="3" customWidth="1"/>
    <col min="13061" max="13061" width="10.7109375" style="3" customWidth="1"/>
    <col min="13062" max="13062" width="7.28515625" style="3" customWidth="1"/>
    <col min="13063" max="13063" width="10.7109375" style="3" customWidth="1"/>
    <col min="13064" max="13064" width="8.28515625" style="3" customWidth="1"/>
    <col min="13065" max="13065" width="10.7109375" style="3" customWidth="1"/>
    <col min="13066" max="13066" width="7.28515625" style="3" customWidth="1"/>
    <col min="13067" max="13067" width="10.7109375" style="3" customWidth="1"/>
    <col min="13068" max="13068" width="8.28515625" style="3" customWidth="1"/>
    <col min="13069" max="13069" width="10.7109375" style="3" customWidth="1"/>
    <col min="13070" max="13312" width="9.140625" style="3"/>
    <col min="13313" max="13313" width="32.7109375" style="3" customWidth="1"/>
    <col min="13314" max="13314" width="7.28515625" style="3" customWidth="1"/>
    <col min="13315" max="13315" width="10.7109375" style="3" customWidth="1"/>
    <col min="13316" max="13316" width="8.28515625" style="3" customWidth="1"/>
    <col min="13317" max="13317" width="10.7109375" style="3" customWidth="1"/>
    <col min="13318" max="13318" width="7.28515625" style="3" customWidth="1"/>
    <col min="13319" max="13319" width="10.7109375" style="3" customWidth="1"/>
    <col min="13320" max="13320" width="8.28515625" style="3" customWidth="1"/>
    <col min="13321" max="13321" width="10.7109375" style="3" customWidth="1"/>
    <col min="13322" max="13322" width="7.28515625" style="3" customWidth="1"/>
    <col min="13323" max="13323" width="10.7109375" style="3" customWidth="1"/>
    <col min="13324" max="13324" width="8.28515625" style="3" customWidth="1"/>
    <col min="13325" max="13325" width="10.7109375" style="3" customWidth="1"/>
    <col min="13326" max="13568" width="9.140625" style="3"/>
    <col min="13569" max="13569" width="32.7109375" style="3" customWidth="1"/>
    <col min="13570" max="13570" width="7.28515625" style="3" customWidth="1"/>
    <col min="13571" max="13571" width="10.7109375" style="3" customWidth="1"/>
    <col min="13572" max="13572" width="8.28515625" style="3" customWidth="1"/>
    <col min="13573" max="13573" width="10.7109375" style="3" customWidth="1"/>
    <col min="13574" max="13574" width="7.28515625" style="3" customWidth="1"/>
    <col min="13575" max="13575" width="10.7109375" style="3" customWidth="1"/>
    <col min="13576" max="13576" width="8.28515625" style="3" customWidth="1"/>
    <col min="13577" max="13577" width="10.7109375" style="3" customWidth="1"/>
    <col min="13578" max="13578" width="7.28515625" style="3" customWidth="1"/>
    <col min="13579" max="13579" width="10.7109375" style="3" customWidth="1"/>
    <col min="13580" max="13580" width="8.28515625" style="3" customWidth="1"/>
    <col min="13581" max="13581" width="10.7109375" style="3" customWidth="1"/>
    <col min="13582" max="13824" width="9.140625" style="3"/>
    <col min="13825" max="13825" width="32.7109375" style="3" customWidth="1"/>
    <col min="13826" max="13826" width="7.28515625" style="3" customWidth="1"/>
    <col min="13827" max="13827" width="10.7109375" style="3" customWidth="1"/>
    <col min="13828" max="13828" width="8.28515625" style="3" customWidth="1"/>
    <col min="13829" max="13829" width="10.7109375" style="3" customWidth="1"/>
    <col min="13830" max="13830" width="7.28515625" style="3" customWidth="1"/>
    <col min="13831" max="13831" width="10.7109375" style="3" customWidth="1"/>
    <col min="13832" max="13832" width="8.28515625" style="3" customWidth="1"/>
    <col min="13833" max="13833" width="10.7109375" style="3" customWidth="1"/>
    <col min="13834" max="13834" width="7.28515625" style="3" customWidth="1"/>
    <col min="13835" max="13835" width="10.7109375" style="3" customWidth="1"/>
    <col min="13836" max="13836" width="8.28515625" style="3" customWidth="1"/>
    <col min="13837" max="13837" width="10.7109375" style="3" customWidth="1"/>
    <col min="13838" max="14080" width="9.140625" style="3"/>
    <col min="14081" max="14081" width="32.7109375" style="3" customWidth="1"/>
    <col min="14082" max="14082" width="7.28515625" style="3" customWidth="1"/>
    <col min="14083" max="14083" width="10.7109375" style="3" customWidth="1"/>
    <col min="14084" max="14084" width="8.28515625" style="3" customWidth="1"/>
    <col min="14085" max="14085" width="10.7109375" style="3" customWidth="1"/>
    <col min="14086" max="14086" width="7.28515625" style="3" customWidth="1"/>
    <col min="14087" max="14087" width="10.7109375" style="3" customWidth="1"/>
    <col min="14088" max="14088" width="8.28515625" style="3" customWidth="1"/>
    <col min="14089" max="14089" width="10.7109375" style="3" customWidth="1"/>
    <col min="14090" max="14090" width="7.28515625" style="3" customWidth="1"/>
    <col min="14091" max="14091" width="10.7109375" style="3" customWidth="1"/>
    <col min="14092" max="14092" width="8.28515625" style="3" customWidth="1"/>
    <col min="14093" max="14093" width="10.7109375" style="3" customWidth="1"/>
    <col min="14094" max="14336" width="9.140625" style="3"/>
    <col min="14337" max="14337" width="32.7109375" style="3" customWidth="1"/>
    <col min="14338" max="14338" width="7.28515625" style="3" customWidth="1"/>
    <col min="14339" max="14339" width="10.7109375" style="3" customWidth="1"/>
    <col min="14340" max="14340" width="8.28515625" style="3" customWidth="1"/>
    <col min="14341" max="14341" width="10.7109375" style="3" customWidth="1"/>
    <col min="14342" max="14342" width="7.28515625" style="3" customWidth="1"/>
    <col min="14343" max="14343" width="10.7109375" style="3" customWidth="1"/>
    <col min="14344" max="14344" width="8.28515625" style="3" customWidth="1"/>
    <col min="14345" max="14345" width="10.7109375" style="3" customWidth="1"/>
    <col min="14346" max="14346" width="7.28515625" style="3" customWidth="1"/>
    <col min="14347" max="14347" width="10.7109375" style="3" customWidth="1"/>
    <col min="14348" max="14348" width="8.28515625" style="3" customWidth="1"/>
    <col min="14349" max="14349" width="10.7109375" style="3" customWidth="1"/>
    <col min="14350" max="14592" width="9.140625" style="3"/>
    <col min="14593" max="14593" width="32.7109375" style="3" customWidth="1"/>
    <col min="14594" max="14594" width="7.28515625" style="3" customWidth="1"/>
    <col min="14595" max="14595" width="10.7109375" style="3" customWidth="1"/>
    <col min="14596" max="14596" width="8.28515625" style="3" customWidth="1"/>
    <col min="14597" max="14597" width="10.7109375" style="3" customWidth="1"/>
    <col min="14598" max="14598" width="7.28515625" style="3" customWidth="1"/>
    <col min="14599" max="14599" width="10.7109375" style="3" customWidth="1"/>
    <col min="14600" max="14600" width="8.28515625" style="3" customWidth="1"/>
    <col min="14601" max="14601" width="10.7109375" style="3" customWidth="1"/>
    <col min="14602" max="14602" width="7.28515625" style="3" customWidth="1"/>
    <col min="14603" max="14603" width="10.7109375" style="3" customWidth="1"/>
    <col min="14604" max="14604" width="8.28515625" style="3" customWidth="1"/>
    <col min="14605" max="14605" width="10.7109375" style="3" customWidth="1"/>
    <col min="14606" max="14848" width="9.140625" style="3"/>
    <col min="14849" max="14849" width="32.7109375" style="3" customWidth="1"/>
    <col min="14850" max="14850" width="7.28515625" style="3" customWidth="1"/>
    <col min="14851" max="14851" width="10.7109375" style="3" customWidth="1"/>
    <col min="14852" max="14852" width="8.28515625" style="3" customWidth="1"/>
    <col min="14853" max="14853" width="10.7109375" style="3" customWidth="1"/>
    <col min="14854" max="14854" width="7.28515625" style="3" customWidth="1"/>
    <col min="14855" max="14855" width="10.7109375" style="3" customWidth="1"/>
    <col min="14856" max="14856" width="8.28515625" style="3" customWidth="1"/>
    <col min="14857" max="14857" width="10.7109375" style="3" customWidth="1"/>
    <col min="14858" max="14858" width="7.28515625" style="3" customWidth="1"/>
    <col min="14859" max="14859" width="10.7109375" style="3" customWidth="1"/>
    <col min="14860" max="14860" width="8.28515625" style="3" customWidth="1"/>
    <col min="14861" max="14861" width="10.7109375" style="3" customWidth="1"/>
    <col min="14862" max="15104" width="9.140625" style="3"/>
    <col min="15105" max="15105" width="32.7109375" style="3" customWidth="1"/>
    <col min="15106" max="15106" width="7.28515625" style="3" customWidth="1"/>
    <col min="15107" max="15107" width="10.7109375" style="3" customWidth="1"/>
    <col min="15108" max="15108" width="8.28515625" style="3" customWidth="1"/>
    <col min="15109" max="15109" width="10.7109375" style="3" customWidth="1"/>
    <col min="15110" max="15110" width="7.28515625" style="3" customWidth="1"/>
    <col min="15111" max="15111" width="10.7109375" style="3" customWidth="1"/>
    <col min="15112" max="15112" width="8.28515625" style="3" customWidth="1"/>
    <col min="15113" max="15113" width="10.7109375" style="3" customWidth="1"/>
    <col min="15114" max="15114" width="7.28515625" style="3" customWidth="1"/>
    <col min="15115" max="15115" width="10.7109375" style="3" customWidth="1"/>
    <col min="15116" max="15116" width="8.28515625" style="3" customWidth="1"/>
    <col min="15117" max="15117" width="10.7109375" style="3" customWidth="1"/>
    <col min="15118" max="15360" width="9.140625" style="3"/>
    <col min="15361" max="15361" width="32.7109375" style="3" customWidth="1"/>
    <col min="15362" max="15362" width="7.28515625" style="3" customWidth="1"/>
    <col min="15363" max="15363" width="10.7109375" style="3" customWidth="1"/>
    <col min="15364" max="15364" width="8.28515625" style="3" customWidth="1"/>
    <col min="15365" max="15365" width="10.7109375" style="3" customWidth="1"/>
    <col min="15366" max="15366" width="7.28515625" style="3" customWidth="1"/>
    <col min="15367" max="15367" width="10.7109375" style="3" customWidth="1"/>
    <col min="15368" max="15368" width="8.28515625" style="3" customWidth="1"/>
    <col min="15369" max="15369" width="10.7109375" style="3" customWidth="1"/>
    <col min="15370" max="15370" width="7.28515625" style="3" customWidth="1"/>
    <col min="15371" max="15371" width="10.7109375" style="3" customWidth="1"/>
    <col min="15372" max="15372" width="8.28515625" style="3" customWidth="1"/>
    <col min="15373" max="15373" width="10.7109375" style="3" customWidth="1"/>
    <col min="15374" max="15616" width="9.140625" style="3"/>
    <col min="15617" max="15617" width="32.7109375" style="3" customWidth="1"/>
    <col min="15618" max="15618" width="7.28515625" style="3" customWidth="1"/>
    <col min="15619" max="15619" width="10.7109375" style="3" customWidth="1"/>
    <col min="15620" max="15620" width="8.28515625" style="3" customWidth="1"/>
    <col min="15621" max="15621" width="10.7109375" style="3" customWidth="1"/>
    <col min="15622" max="15622" width="7.28515625" style="3" customWidth="1"/>
    <col min="15623" max="15623" width="10.7109375" style="3" customWidth="1"/>
    <col min="15624" max="15624" width="8.28515625" style="3" customWidth="1"/>
    <col min="15625" max="15625" width="10.7109375" style="3" customWidth="1"/>
    <col min="15626" max="15626" width="7.28515625" style="3" customWidth="1"/>
    <col min="15627" max="15627" width="10.7109375" style="3" customWidth="1"/>
    <col min="15628" max="15628" width="8.28515625" style="3" customWidth="1"/>
    <col min="15629" max="15629" width="10.7109375" style="3" customWidth="1"/>
    <col min="15630" max="15872" width="9.140625" style="3"/>
    <col min="15873" max="15873" width="32.7109375" style="3" customWidth="1"/>
    <col min="15874" max="15874" width="7.28515625" style="3" customWidth="1"/>
    <col min="15875" max="15875" width="10.7109375" style="3" customWidth="1"/>
    <col min="15876" max="15876" width="8.28515625" style="3" customWidth="1"/>
    <col min="15877" max="15877" width="10.7109375" style="3" customWidth="1"/>
    <col min="15878" max="15878" width="7.28515625" style="3" customWidth="1"/>
    <col min="15879" max="15879" width="10.7109375" style="3" customWidth="1"/>
    <col min="15880" max="15880" width="8.28515625" style="3" customWidth="1"/>
    <col min="15881" max="15881" width="10.7109375" style="3" customWidth="1"/>
    <col min="15882" max="15882" width="7.28515625" style="3" customWidth="1"/>
    <col min="15883" max="15883" width="10.7109375" style="3" customWidth="1"/>
    <col min="15884" max="15884" width="8.28515625" style="3" customWidth="1"/>
    <col min="15885" max="15885" width="10.7109375" style="3" customWidth="1"/>
    <col min="15886" max="16128" width="9.140625" style="3"/>
    <col min="16129" max="16129" width="32.7109375" style="3" customWidth="1"/>
    <col min="16130" max="16130" width="7.28515625" style="3" customWidth="1"/>
    <col min="16131" max="16131" width="10.7109375" style="3" customWidth="1"/>
    <col min="16132" max="16132" width="8.28515625" style="3" customWidth="1"/>
    <col min="16133" max="16133" width="10.7109375" style="3" customWidth="1"/>
    <col min="16134" max="16134" width="7.28515625" style="3" customWidth="1"/>
    <col min="16135" max="16135" width="10.7109375" style="3" customWidth="1"/>
    <col min="16136" max="16136" width="8.28515625" style="3" customWidth="1"/>
    <col min="16137" max="16137" width="10.7109375" style="3" customWidth="1"/>
    <col min="16138" max="16138" width="7.28515625" style="3" customWidth="1"/>
    <col min="16139" max="16139" width="10.7109375" style="3" customWidth="1"/>
    <col min="16140" max="16140" width="8.28515625" style="3" customWidth="1"/>
    <col min="16141" max="16141" width="10.7109375" style="3" customWidth="1"/>
    <col min="16142" max="16384" width="9.140625" style="3"/>
  </cols>
  <sheetData>
    <row r="1" spans="1:13" x14ac:dyDescent="0.2">
      <c r="A1" s="33" t="s">
        <v>43</v>
      </c>
      <c r="B1" s="34"/>
      <c r="C1" s="35"/>
      <c r="D1" s="35"/>
      <c r="E1" s="35"/>
      <c r="F1" s="35"/>
      <c r="G1" s="35"/>
      <c r="H1" s="35"/>
      <c r="I1" s="35"/>
    </row>
    <row r="2" spans="1:13" x14ac:dyDescent="0.2">
      <c r="A2" s="33" t="s">
        <v>44</v>
      </c>
      <c r="B2" s="36"/>
      <c r="C2" s="35"/>
      <c r="D2" s="35"/>
      <c r="E2" s="35"/>
      <c r="F2" s="35"/>
      <c r="G2" s="35"/>
      <c r="H2" s="35"/>
      <c r="I2" s="35"/>
    </row>
    <row r="3" spans="1:13" ht="13.5" thickBot="1" x14ac:dyDescent="0.25">
      <c r="A3" s="37"/>
      <c r="B3" s="36"/>
      <c r="C3" s="35"/>
      <c r="D3" s="35"/>
      <c r="E3" s="35"/>
      <c r="F3" s="35"/>
      <c r="G3" s="35"/>
      <c r="H3" s="35"/>
      <c r="I3" s="35"/>
    </row>
    <row r="4" spans="1:13" ht="15.95" customHeight="1" thickBot="1" x14ac:dyDescent="0.25">
      <c r="A4" s="64"/>
      <c r="B4" s="65" t="s">
        <v>45</v>
      </c>
      <c r="C4" s="40"/>
      <c r="D4" s="40"/>
      <c r="E4" s="40"/>
      <c r="F4" s="153" t="s">
        <v>2</v>
      </c>
      <c r="G4" s="40"/>
      <c r="H4" s="40"/>
      <c r="I4" s="41"/>
      <c r="J4" s="154" t="s">
        <v>3</v>
      </c>
      <c r="K4" s="40"/>
      <c r="L4" s="40"/>
      <c r="M4" s="41"/>
    </row>
    <row r="5" spans="1:13" x14ac:dyDescent="0.2">
      <c r="A5" s="66"/>
      <c r="B5" s="67"/>
      <c r="C5" s="68" t="s">
        <v>36</v>
      </c>
      <c r="D5" s="68"/>
      <c r="E5" s="69"/>
      <c r="F5" s="70"/>
      <c r="G5" s="68" t="s">
        <v>36</v>
      </c>
      <c r="H5" s="68"/>
      <c r="I5" s="71"/>
      <c r="J5" s="67"/>
      <c r="K5" s="68" t="s">
        <v>36</v>
      </c>
      <c r="L5" s="68"/>
      <c r="M5" s="71"/>
    </row>
    <row r="6" spans="1:13" ht="25.5" customHeight="1" x14ac:dyDescent="0.2">
      <c r="A6" s="66"/>
      <c r="B6" s="72" t="s">
        <v>46</v>
      </c>
      <c r="C6" s="73" t="s">
        <v>47</v>
      </c>
      <c r="D6" s="73" t="s">
        <v>48</v>
      </c>
      <c r="E6" s="73" t="s">
        <v>49</v>
      </c>
      <c r="F6" s="74" t="s">
        <v>46</v>
      </c>
      <c r="G6" s="73" t="s">
        <v>47</v>
      </c>
      <c r="H6" s="73" t="s">
        <v>50</v>
      </c>
      <c r="I6" s="75" t="s">
        <v>49</v>
      </c>
      <c r="J6" s="72" t="s">
        <v>46</v>
      </c>
      <c r="K6" s="73" t="s">
        <v>47</v>
      </c>
      <c r="L6" s="73" t="s">
        <v>48</v>
      </c>
      <c r="M6" s="75" t="s">
        <v>49</v>
      </c>
    </row>
    <row r="7" spans="1:13" ht="26.1" customHeight="1" x14ac:dyDescent="0.2">
      <c r="A7" s="76" t="s">
        <v>7</v>
      </c>
      <c r="B7" s="67" t="s">
        <v>11</v>
      </c>
      <c r="C7" s="73" t="s">
        <v>51</v>
      </c>
      <c r="D7" s="73" t="s">
        <v>52</v>
      </c>
      <c r="E7" s="73" t="s">
        <v>53</v>
      </c>
      <c r="F7" s="70" t="s">
        <v>11</v>
      </c>
      <c r="G7" s="73" t="s">
        <v>51</v>
      </c>
      <c r="H7" s="73" t="s">
        <v>52</v>
      </c>
      <c r="I7" s="75" t="s">
        <v>53</v>
      </c>
      <c r="J7" s="67" t="s">
        <v>11</v>
      </c>
      <c r="K7" s="73" t="s">
        <v>51</v>
      </c>
      <c r="L7" s="73" t="s">
        <v>54</v>
      </c>
      <c r="M7" s="75" t="s">
        <v>53</v>
      </c>
    </row>
    <row r="8" spans="1:13" ht="15.75" customHeight="1" x14ac:dyDescent="0.2">
      <c r="A8" s="77"/>
      <c r="B8" s="78"/>
      <c r="C8" s="78" t="s">
        <v>12</v>
      </c>
      <c r="D8" s="78" t="s">
        <v>12</v>
      </c>
      <c r="E8" s="78" t="s">
        <v>12</v>
      </c>
      <c r="F8" s="79"/>
      <c r="G8" s="78" t="s">
        <v>12</v>
      </c>
      <c r="H8" s="78" t="s">
        <v>12</v>
      </c>
      <c r="I8" s="80" t="s">
        <v>12</v>
      </c>
      <c r="J8" s="78"/>
      <c r="K8" s="78" t="s">
        <v>12</v>
      </c>
      <c r="L8" s="78" t="s">
        <v>12</v>
      </c>
      <c r="M8" s="80" t="s">
        <v>12</v>
      </c>
    </row>
    <row r="9" spans="1:13" ht="18" customHeight="1" x14ac:dyDescent="0.2">
      <c r="A9" s="81" t="s">
        <v>13</v>
      </c>
      <c r="B9" s="58">
        <v>38416.407812999998</v>
      </c>
      <c r="C9" s="56">
        <v>54.306443163806762</v>
      </c>
      <c r="D9" s="56">
        <v>4.8402680648844214</v>
      </c>
      <c r="E9" s="56">
        <v>40.853288771308819</v>
      </c>
      <c r="F9" s="55">
        <v>19355.467765000001</v>
      </c>
      <c r="G9" s="56">
        <v>53.834683480981006</v>
      </c>
      <c r="H9" s="56">
        <v>6.2895240121772069</v>
      </c>
      <c r="I9" s="57">
        <v>39.87579250684179</v>
      </c>
      <c r="J9" s="58">
        <v>16425.632482000001</v>
      </c>
      <c r="K9" s="56">
        <v>51.894251558352089</v>
      </c>
      <c r="L9" s="56">
        <v>3.4840146895076503</v>
      </c>
      <c r="M9" s="57">
        <v>44.621733752140265</v>
      </c>
    </row>
    <row r="10" spans="1:13" ht="15.95" customHeight="1" x14ac:dyDescent="0.2">
      <c r="A10" s="81" t="s">
        <v>14</v>
      </c>
      <c r="B10" s="58">
        <v>5486.2581600000003</v>
      </c>
      <c r="C10" s="56">
        <v>69.71822693604058</v>
      </c>
      <c r="D10" s="56">
        <v>0.25903102217599666</v>
      </c>
      <c r="E10" s="56">
        <v>30.022742041783413</v>
      </c>
      <c r="F10" s="55">
        <v>2808.6846650000002</v>
      </c>
      <c r="G10" s="56">
        <v>70.221624490418847</v>
      </c>
      <c r="H10" s="56">
        <v>0.27497969477871392</v>
      </c>
      <c r="I10" s="57">
        <v>29.503395814802442</v>
      </c>
      <c r="J10" s="58">
        <v>2207.6574900000001</v>
      </c>
      <c r="K10" s="56">
        <v>64.732618659111239</v>
      </c>
      <c r="L10" s="56">
        <v>0.17891142777913155</v>
      </c>
      <c r="M10" s="57">
        <v>35.088469913109641</v>
      </c>
    </row>
    <row r="11" spans="1:13" ht="15.95" customHeight="1" x14ac:dyDescent="0.2">
      <c r="A11" s="81" t="s">
        <v>15</v>
      </c>
      <c r="B11" s="58">
        <v>1735.1920399999999</v>
      </c>
      <c r="C11" s="56">
        <v>30.808757762806856</v>
      </c>
      <c r="D11" s="56">
        <v>0.39084276950078289</v>
      </c>
      <c r="E11" s="56">
        <v>68.800399467692358</v>
      </c>
      <c r="F11" s="55">
        <v>869.13509220000003</v>
      </c>
      <c r="G11" s="56">
        <v>34.928565252676783</v>
      </c>
      <c r="H11" s="56">
        <v>0.33567706711751261</v>
      </c>
      <c r="I11" s="57">
        <v>64.735757680205694</v>
      </c>
      <c r="J11" s="58">
        <v>835.05863520000003</v>
      </c>
      <c r="K11" s="56">
        <v>33.714675800571861</v>
      </c>
      <c r="L11" s="56">
        <v>0.48480050650147866</v>
      </c>
      <c r="M11" s="57">
        <v>65.80052369292666</v>
      </c>
    </row>
    <row r="12" spans="1:13" ht="15.95" customHeight="1" x14ac:dyDescent="0.2">
      <c r="A12" s="81" t="s">
        <v>16</v>
      </c>
      <c r="B12" s="58">
        <v>972.01290620000009</v>
      </c>
      <c r="C12" s="56">
        <v>63.703710204166086</v>
      </c>
      <c r="D12" s="56">
        <v>1.2406194098174748</v>
      </c>
      <c r="E12" s="56">
        <v>35.055670386016438</v>
      </c>
      <c r="F12" s="55">
        <v>486.8980244</v>
      </c>
      <c r="G12" s="56">
        <v>62.63709949895695</v>
      </c>
      <c r="H12" s="56">
        <v>0.88910709821226275</v>
      </c>
      <c r="I12" s="57">
        <v>36.473793402830793</v>
      </c>
      <c r="J12" s="58">
        <v>523.66659079999999</v>
      </c>
      <c r="K12" s="56">
        <v>56.309040632876105</v>
      </c>
      <c r="L12" s="56">
        <v>6.036095764884986</v>
      </c>
      <c r="M12" s="57">
        <v>37.654863602238898</v>
      </c>
    </row>
    <row r="13" spans="1:13" ht="15.95" customHeight="1" x14ac:dyDescent="0.2">
      <c r="A13" s="81" t="s">
        <v>17</v>
      </c>
      <c r="B13" s="58">
        <v>3724.4724150000002</v>
      </c>
      <c r="C13" s="56">
        <v>55.099039307689466</v>
      </c>
      <c r="D13" s="56">
        <v>4.6039669781094625</v>
      </c>
      <c r="E13" s="56">
        <v>40.296993714201079</v>
      </c>
      <c r="F13" s="55">
        <v>1836.7826050000001</v>
      </c>
      <c r="G13" s="56">
        <v>54.891774673449476</v>
      </c>
      <c r="H13" s="56">
        <v>4.4706840223981974</v>
      </c>
      <c r="I13" s="57">
        <v>40.637541304152336</v>
      </c>
      <c r="J13" s="58">
        <v>1692.9334469999999</v>
      </c>
      <c r="K13" s="56">
        <v>53.676336468529826</v>
      </c>
      <c r="L13" s="56">
        <v>3.4777043305707691</v>
      </c>
      <c r="M13" s="57">
        <v>42.845959200899408</v>
      </c>
    </row>
    <row r="14" spans="1:13" ht="15.95" customHeight="1" x14ac:dyDescent="0.2">
      <c r="A14" s="81" t="s">
        <v>18</v>
      </c>
      <c r="B14" s="58">
        <v>1216.812465</v>
      </c>
      <c r="C14" s="56">
        <v>62.01873973832047</v>
      </c>
      <c r="D14" s="56">
        <v>0.53782591917233336</v>
      </c>
      <c r="E14" s="56">
        <v>37.443434342507196</v>
      </c>
      <c r="F14" s="55">
        <v>615.1842822000001</v>
      </c>
      <c r="G14" s="56">
        <v>58.326400950733301</v>
      </c>
      <c r="H14" s="56">
        <v>0.69745727253814238</v>
      </c>
      <c r="I14" s="57">
        <v>40.976141776728547</v>
      </c>
      <c r="J14" s="58">
        <v>564.91565109999999</v>
      </c>
      <c r="K14" s="56">
        <v>56.03897343431251</v>
      </c>
      <c r="L14" s="56">
        <v>0.44223478154851475</v>
      </c>
      <c r="M14" s="57">
        <v>43.518791784138969</v>
      </c>
    </row>
    <row r="15" spans="1:13" ht="15.95" customHeight="1" x14ac:dyDescent="0.2">
      <c r="A15" s="81" t="s">
        <v>19</v>
      </c>
      <c r="B15" s="58">
        <v>1049.8844200000001</v>
      </c>
      <c r="C15" s="56">
        <v>35.555456763618501</v>
      </c>
      <c r="D15" s="56">
        <v>0.11379397569757035</v>
      </c>
      <c r="E15" s="56">
        <v>64.33074926068393</v>
      </c>
      <c r="F15" s="55">
        <v>563.29404539999996</v>
      </c>
      <c r="G15" s="56">
        <v>29.689172628308292</v>
      </c>
      <c r="H15" s="56">
        <v>0.12135657459210551</v>
      </c>
      <c r="I15" s="57">
        <v>70.189470797099602</v>
      </c>
      <c r="J15" s="58">
        <v>387.10267920000001</v>
      </c>
      <c r="K15" s="56">
        <v>44.246506083630287</v>
      </c>
      <c r="L15" s="56">
        <v>6.5481281536721309E-2</v>
      </c>
      <c r="M15" s="57">
        <v>55.688012634832994</v>
      </c>
    </row>
    <row r="16" spans="1:13" ht="15.95" customHeight="1" x14ac:dyDescent="0.2">
      <c r="A16" s="81" t="s">
        <v>20</v>
      </c>
      <c r="B16" s="58">
        <v>508.00278049999997</v>
      </c>
      <c r="C16" s="56">
        <v>84.68859567573827</v>
      </c>
      <c r="D16" s="56">
        <v>0.38291145357149692</v>
      </c>
      <c r="E16" s="56">
        <v>14.928492870690246</v>
      </c>
      <c r="F16" s="55">
        <v>260.03211499999998</v>
      </c>
      <c r="G16" s="56">
        <v>85.03125484228957</v>
      </c>
      <c r="H16" s="56">
        <v>0.32814800802877681</v>
      </c>
      <c r="I16" s="57">
        <v>14.640597149681648</v>
      </c>
      <c r="J16" s="58">
        <v>208.42874269999999</v>
      </c>
      <c r="K16" s="56">
        <v>86.292260356248306</v>
      </c>
      <c r="L16" s="56">
        <v>0.12955860468850747</v>
      </c>
      <c r="M16" s="57">
        <v>13.578181039063184</v>
      </c>
    </row>
    <row r="17" spans="1:13" ht="15.95" customHeight="1" x14ac:dyDescent="0.2">
      <c r="A17" s="81" t="s">
        <v>21</v>
      </c>
      <c r="B17" s="58">
        <v>289.83087560000001</v>
      </c>
      <c r="C17" s="56">
        <v>55.280946139831563</v>
      </c>
      <c r="D17" s="56">
        <v>1.634553055911601</v>
      </c>
      <c r="E17" s="56">
        <v>43.084500804256834</v>
      </c>
      <c r="F17" s="55">
        <v>149.6194682</v>
      </c>
      <c r="G17" s="56">
        <v>56.548416929549184</v>
      </c>
      <c r="H17" s="56">
        <v>1.6860180240411315</v>
      </c>
      <c r="I17" s="57">
        <v>41.765565046409684</v>
      </c>
      <c r="J17" s="58">
        <v>134.75944749999999</v>
      </c>
      <c r="K17" s="56">
        <v>50.943044496701283</v>
      </c>
      <c r="L17" s="56">
        <v>1.798684611576042</v>
      </c>
      <c r="M17" s="57">
        <v>47.258270891722674</v>
      </c>
    </row>
    <row r="18" spans="1:13" ht="15.95" customHeight="1" x14ac:dyDescent="0.2">
      <c r="A18" s="81" t="s">
        <v>22</v>
      </c>
      <c r="B18" s="58">
        <v>565.22576770000001</v>
      </c>
      <c r="C18" s="56">
        <v>77.851055517146079</v>
      </c>
      <c r="D18" s="56">
        <v>1.2249576512268756</v>
      </c>
      <c r="E18" s="56">
        <v>20.923986831627047</v>
      </c>
      <c r="F18" s="55">
        <v>274.5306195</v>
      </c>
      <c r="G18" s="56">
        <v>78.510404584671107</v>
      </c>
      <c r="H18" s="56">
        <v>0.9896495354724264</v>
      </c>
      <c r="I18" s="57">
        <v>20.499945879856455</v>
      </c>
      <c r="J18" s="58">
        <v>263.4363879</v>
      </c>
      <c r="K18" s="56">
        <v>76.499837352258609</v>
      </c>
      <c r="L18" s="56">
        <v>1.2112373480230283</v>
      </c>
      <c r="M18" s="57">
        <v>22.288925299718368</v>
      </c>
    </row>
    <row r="19" spans="1:13" ht="15.95" customHeight="1" x14ac:dyDescent="0.2">
      <c r="A19" s="81" t="s">
        <v>23</v>
      </c>
      <c r="B19" s="58">
        <v>388.99378639999998</v>
      </c>
      <c r="C19" s="56">
        <v>70.783714868417007</v>
      </c>
      <c r="D19" s="56">
        <v>5.0419605189643679</v>
      </c>
      <c r="E19" s="56">
        <v>24.174324612618619</v>
      </c>
      <c r="F19" s="55">
        <v>218.03143780000002</v>
      </c>
      <c r="G19" s="56">
        <v>68.120094488672024</v>
      </c>
      <c r="H19" s="56">
        <v>8.2108747015094838</v>
      </c>
      <c r="I19" s="57">
        <v>23.669030809818491</v>
      </c>
      <c r="J19" s="58">
        <v>179.49727799999999</v>
      </c>
      <c r="K19" s="56">
        <v>70.425110930422946</v>
      </c>
      <c r="L19" s="56">
        <v>1.2413264183838104</v>
      </c>
      <c r="M19" s="57">
        <v>28.33356265119324</v>
      </c>
    </row>
    <row r="20" spans="1:13" ht="15.95" customHeight="1" x14ac:dyDescent="0.2">
      <c r="A20" s="81" t="s">
        <v>24</v>
      </c>
      <c r="B20" s="58">
        <v>1018.956897</v>
      </c>
      <c r="C20" s="56">
        <v>39.313211911399812</v>
      </c>
      <c r="D20" s="56">
        <v>2.9395839680254974</v>
      </c>
      <c r="E20" s="56">
        <v>57.747204120574693</v>
      </c>
      <c r="F20" s="55">
        <v>515.89880560000006</v>
      </c>
      <c r="G20" s="56">
        <v>38.591530635267453</v>
      </c>
      <c r="H20" s="56">
        <v>3.0221915483284305</v>
      </c>
      <c r="I20" s="57">
        <v>58.386277816404117</v>
      </c>
      <c r="J20" s="58">
        <v>471.3124368</v>
      </c>
      <c r="K20" s="56">
        <v>37.024557249895309</v>
      </c>
      <c r="L20" s="56">
        <v>2.9604120408629706</v>
      </c>
      <c r="M20" s="57">
        <v>60.015030709241721</v>
      </c>
    </row>
    <row r="21" spans="1:13" ht="15.95" customHeight="1" x14ac:dyDescent="0.2">
      <c r="A21" s="81" t="s">
        <v>25</v>
      </c>
      <c r="B21" s="58">
        <v>629.35448459999998</v>
      </c>
      <c r="C21" s="56">
        <v>86.881588144643715</v>
      </c>
      <c r="D21" s="56">
        <v>0.35406297523005931</v>
      </c>
      <c r="E21" s="56">
        <v>12.764348880126212</v>
      </c>
      <c r="F21" s="55">
        <v>313.63199760000003</v>
      </c>
      <c r="G21" s="56">
        <v>87.629174134734654</v>
      </c>
      <c r="H21" s="56">
        <v>0.31904548973762076</v>
      </c>
      <c r="I21" s="57">
        <v>12.051780375527727</v>
      </c>
      <c r="J21" s="58">
        <v>274.27518660000004</v>
      </c>
      <c r="K21" s="56">
        <v>86.461878221826865</v>
      </c>
      <c r="L21" s="56">
        <v>0.15283407137582053</v>
      </c>
      <c r="M21" s="57">
        <v>13.3852877067973</v>
      </c>
    </row>
    <row r="22" spans="1:13" ht="15.95" customHeight="1" x14ac:dyDescent="0.2">
      <c r="A22" s="81" t="s">
        <v>26</v>
      </c>
      <c r="B22" s="58">
        <v>1335.0577069999999</v>
      </c>
      <c r="C22" s="56">
        <v>64.785513008649502</v>
      </c>
      <c r="D22" s="56">
        <v>0.45746846029725813</v>
      </c>
      <c r="E22" s="56">
        <v>34.757018531053248</v>
      </c>
      <c r="F22" s="55">
        <v>691.1165211</v>
      </c>
      <c r="G22" s="56">
        <v>61.696637836246694</v>
      </c>
      <c r="H22" s="56">
        <v>0.41106097485725368</v>
      </c>
      <c r="I22" s="57">
        <v>37.892301188896042</v>
      </c>
      <c r="J22" s="58">
        <v>700.08096750000004</v>
      </c>
      <c r="K22" s="56">
        <v>60.410386736537312</v>
      </c>
      <c r="L22" s="56">
        <v>0.33896659834563925</v>
      </c>
      <c r="M22" s="57">
        <v>39.250646665117038</v>
      </c>
    </row>
    <row r="23" spans="1:13" ht="15.95" customHeight="1" x14ac:dyDescent="0.2">
      <c r="A23" s="81" t="s">
        <v>27</v>
      </c>
      <c r="B23" s="58">
        <v>1801.8722620000001</v>
      </c>
      <c r="C23" s="56">
        <v>7.3938265683638331</v>
      </c>
      <c r="D23" s="56">
        <v>5.3985487066724812E-2</v>
      </c>
      <c r="E23" s="56">
        <v>92.55218794456944</v>
      </c>
      <c r="F23" s="55">
        <v>808.89511020000009</v>
      </c>
      <c r="G23" s="56">
        <v>8.2642335093427661</v>
      </c>
      <c r="H23" s="56">
        <v>4.5613366321029074E-2</v>
      </c>
      <c r="I23" s="57">
        <v>91.690153124336206</v>
      </c>
      <c r="J23" s="58">
        <v>937.24656779999998</v>
      </c>
      <c r="K23" s="56">
        <v>9.2434707061828831</v>
      </c>
      <c r="L23" s="56">
        <v>1.4602909447847237E-2</v>
      </c>
      <c r="M23" s="57">
        <v>90.741926384369265</v>
      </c>
    </row>
    <row r="24" spans="1:13" ht="15.95" customHeight="1" x14ac:dyDescent="0.2">
      <c r="A24" s="81" t="s">
        <v>28</v>
      </c>
      <c r="B24" s="58">
        <v>2190.014463</v>
      </c>
      <c r="C24" s="56">
        <v>56.850488551445686</v>
      </c>
      <c r="D24" s="56">
        <v>0.68276775196618411</v>
      </c>
      <c r="E24" s="56">
        <v>42.466743696588125</v>
      </c>
      <c r="F24" s="55">
        <v>1068.6687730000001</v>
      </c>
      <c r="G24" s="56">
        <v>57.235634330979792</v>
      </c>
      <c r="H24" s="56">
        <v>0.60573541909068462</v>
      </c>
      <c r="I24" s="57">
        <v>42.158630249929523</v>
      </c>
      <c r="J24" s="58">
        <v>869.44960920000005</v>
      </c>
      <c r="K24" s="56">
        <v>52.663975744348413</v>
      </c>
      <c r="L24" s="56">
        <v>0.46101687326932078</v>
      </c>
      <c r="M24" s="57">
        <v>46.875007382382265</v>
      </c>
    </row>
    <row r="25" spans="1:13" ht="15.95" customHeight="1" x14ac:dyDescent="0.2">
      <c r="A25" s="81" t="s">
        <v>29</v>
      </c>
      <c r="B25" s="58">
        <v>97.745184690000002</v>
      </c>
      <c r="C25" s="56">
        <v>36.025060799956741</v>
      </c>
      <c r="D25" s="56">
        <v>43.584383332508935</v>
      </c>
      <c r="E25" s="56">
        <v>20.390555867534324</v>
      </c>
      <c r="F25" s="55">
        <v>53.869028350000001</v>
      </c>
      <c r="G25" s="56">
        <v>28.118448081754849</v>
      </c>
      <c r="H25" s="56">
        <v>48.115667758852595</v>
      </c>
      <c r="I25" s="57">
        <v>23.765884159392563</v>
      </c>
      <c r="J25" s="58">
        <v>41.705757409999997</v>
      </c>
      <c r="K25" s="56">
        <v>30.873556478506021</v>
      </c>
      <c r="L25" s="56">
        <v>55.108961652102131</v>
      </c>
      <c r="M25" s="57">
        <v>14.017481869391856</v>
      </c>
    </row>
    <row r="26" spans="1:13" ht="15.95" customHeight="1" x14ac:dyDescent="0.2">
      <c r="A26" s="81" t="s">
        <v>30</v>
      </c>
      <c r="B26" s="58">
        <v>1971.4673680000001</v>
      </c>
      <c r="C26" s="56">
        <v>79.671120397268794</v>
      </c>
      <c r="D26" s="56">
        <v>0.32430574115561173</v>
      </c>
      <c r="E26" s="56">
        <v>20.004573861575587</v>
      </c>
      <c r="F26" s="55">
        <v>1013.579963</v>
      </c>
      <c r="G26" s="56">
        <v>82.679447985557601</v>
      </c>
      <c r="H26" s="56">
        <v>0.23316332367987747</v>
      </c>
      <c r="I26" s="57">
        <v>17.087388690762531</v>
      </c>
      <c r="J26" s="58">
        <v>797.07581789999995</v>
      </c>
      <c r="K26" s="56">
        <v>86.201540265822914</v>
      </c>
      <c r="L26" s="56">
        <v>0.10572835887057423</v>
      </c>
      <c r="M26" s="57">
        <v>13.692731375306503</v>
      </c>
    </row>
    <row r="27" spans="1:13" ht="15.95" customHeight="1" x14ac:dyDescent="0.2">
      <c r="A27" s="81" t="s">
        <v>31</v>
      </c>
      <c r="B27" s="58">
        <v>397.8522342</v>
      </c>
      <c r="C27" s="56">
        <v>67.685046129968313</v>
      </c>
      <c r="D27" s="56">
        <v>25.671484570984482</v>
      </c>
      <c r="E27" s="56">
        <v>6.6434692990472168</v>
      </c>
      <c r="F27" s="55">
        <v>124.021603</v>
      </c>
      <c r="G27" s="56">
        <v>67.745922156672108</v>
      </c>
      <c r="H27" s="56">
        <v>21.696742920685029</v>
      </c>
      <c r="I27" s="57">
        <v>10.55733492264285</v>
      </c>
      <c r="J27" s="58">
        <v>110.82588729999999</v>
      </c>
      <c r="K27" s="56">
        <v>68.405750581632248</v>
      </c>
      <c r="L27" s="56">
        <v>12.486742623627658</v>
      </c>
      <c r="M27" s="57">
        <v>19.107506794740093</v>
      </c>
    </row>
    <row r="28" spans="1:13" ht="15.95" customHeight="1" x14ac:dyDescent="0.2">
      <c r="A28" s="81" t="s">
        <v>32</v>
      </c>
      <c r="B28" s="58">
        <v>2055.791679110007</v>
      </c>
      <c r="C28" s="56">
        <v>5.0751919862029489</v>
      </c>
      <c r="D28" s="56">
        <v>4.1804264874086151E-2</v>
      </c>
      <c r="E28" s="56">
        <v>94.883003748922974</v>
      </c>
      <c r="F28" s="55">
        <v>1046.6687864499945</v>
      </c>
      <c r="G28" s="56">
        <v>6.0088086269199454</v>
      </c>
      <c r="H28" s="56">
        <v>2.2910149384488473E-2</v>
      </c>
      <c r="I28" s="57">
        <v>93.96828122369557</v>
      </c>
      <c r="J28" s="58">
        <v>1405.8867760899921</v>
      </c>
      <c r="K28" s="56">
        <v>3.1893178883846227</v>
      </c>
      <c r="L28" s="56">
        <v>0.1335015325832857</v>
      </c>
      <c r="M28" s="57">
        <v>96.677180579032097</v>
      </c>
    </row>
    <row r="29" spans="1:13" ht="21.95" customHeight="1" thickBot="1" x14ac:dyDescent="0.25">
      <c r="A29" s="82" t="s">
        <v>33</v>
      </c>
      <c r="B29" s="63">
        <v>65851.205709000002</v>
      </c>
      <c r="C29" s="61">
        <v>54.062471056366356</v>
      </c>
      <c r="D29" s="61">
        <v>3.5208067805956027</v>
      </c>
      <c r="E29" s="61">
        <v>42.416722163038031</v>
      </c>
      <c r="F29" s="60">
        <v>33074.010708000002</v>
      </c>
      <c r="G29" s="61">
        <v>53.837061456206428</v>
      </c>
      <c r="H29" s="61">
        <v>4.3149547040998417</v>
      </c>
      <c r="I29" s="62">
        <v>41.847983839693754</v>
      </c>
      <c r="J29" s="63">
        <v>29030.947838</v>
      </c>
      <c r="K29" s="61">
        <v>51.213703565500445</v>
      </c>
      <c r="L29" s="61">
        <v>2.5852002746175198</v>
      </c>
      <c r="M29" s="62">
        <v>46.20109615988202</v>
      </c>
    </row>
  </sheetData>
  <mergeCells count="3">
    <mergeCell ref="C5:D5"/>
    <mergeCell ref="G5:H5"/>
    <mergeCell ref="K5:L5"/>
  </mergeCells>
  <pageMargins left="0.51181102362204722" right="0.51181102362204722" top="0.74803149606299213" bottom="0.74803149606299213" header="0.31496062992125984" footer="0.31496062992125984"/>
  <pageSetup paperSize="9" scale="95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Normal="100" workbookViewId="0">
      <selection activeCell="A3" sqref="A3"/>
    </sheetView>
  </sheetViews>
  <sheetFormatPr defaultRowHeight="12.75" x14ac:dyDescent="0.2"/>
  <cols>
    <col min="1" max="1" width="34.7109375" style="3" customWidth="1"/>
    <col min="2" max="4" width="10.7109375" style="3" customWidth="1"/>
    <col min="5" max="7" width="11.7109375" style="3" customWidth="1"/>
    <col min="8" max="256" width="9.140625" style="3"/>
    <col min="257" max="257" width="34.7109375" style="3" customWidth="1"/>
    <col min="258" max="260" width="10.7109375" style="3" customWidth="1"/>
    <col min="261" max="263" width="11.7109375" style="3" customWidth="1"/>
    <col min="264" max="512" width="9.140625" style="3"/>
    <col min="513" max="513" width="34.7109375" style="3" customWidth="1"/>
    <col min="514" max="516" width="10.7109375" style="3" customWidth="1"/>
    <col min="517" max="519" width="11.7109375" style="3" customWidth="1"/>
    <col min="520" max="768" width="9.140625" style="3"/>
    <col min="769" max="769" width="34.7109375" style="3" customWidth="1"/>
    <col min="770" max="772" width="10.7109375" style="3" customWidth="1"/>
    <col min="773" max="775" width="11.7109375" style="3" customWidth="1"/>
    <col min="776" max="1024" width="9.140625" style="3"/>
    <col min="1025" max="1025" width="34.7109375" style="3" customWidth="1"/>
    <col min="1026" max="1028" width="10.7109375" style="3" customWidth="1"/>
    <col min="1029" max="1031" width="11.7109375" style="3" customWidth="1"/>
    <col min="1032" max="1280" width="9.140625" style="3"/>
    <col min="1281" max="1281" width="34.7109375" style="3" customWidth="1"/>
    <col min="1282" max="1284" width="10.7109375" style="3" customWidth="1"/>
    <col min="1285" max="1287" width="11.7109375" style="3" customWidth="1"/>
    <col min="1288" max="1536" width="9.140625" style="3"/>
    <col min="1537" max="1537" width="34.7109375" style="3" customWidth="1"/>
    <col min="1538" max="1540" width="10.7109375" style="3" customWidth="1"/>
    <col min="1541" max="1543" width="11.7109375" style="3" customWidth="1"/>
    <col min="1544" max="1792" width="9.140625" style="3"/>
    <col min="1793" max="1793" width="34.7109375" style="3" customWidth="1"/>
    <col min="1794" max="1796" width="10.7109375" style="3" customWidth="1"/>
    <col min="1797" max="1799" width="11.7109375" style="3" customWidth="1"/>
    <col min="1800" max="2048" width="9.140625" style="3"/>
    <col min="2049" max="2049" width="34.7109375" style="3" customWidth="1"/>
    <col min="2050" max="2052" width="10.7109375" style="3" customWidth="1"/>
    <col min="2053" max="2055" width="11.7109375" style="3" customWidth="1"/>
    <col min="2056" max="2304" width="9.140625" style="3"/>
    <col min="2305" max="2305" width="34.7109375" style="3" customWidth="1"/>
    <col min="2306" max="2308" width="10.7109375" style="3" customWidth="1"/>
    <col min="2309" max="2311" width="11.7109375" style="3" customWidth="1"/>
    <col min="2312" max="2560" width="9.140625" style="3"/>
    <col min="2561" max="2561" width="34.7109375" style="3" customWidth="1"/>
    <col min="2562" max="2564" width="10.7109375" style="3" customWidth="1"/>
    <col min="2565" max="2567" width="11.7109375" style="3" customWidth="1"/>
    <col min="2568" max="2816" width="9.140625" style="3"/>
    <col min="2817" max="2817" width="34.7109375" style="3" customWidth="1"/>
    <col min="2818" max="2820" width="10.7109375" style="3" customWidth="1"/>
    <col min="2821" max="2823" width="11.7109375" style="3" customWidth="1"/>
    <col min="2824" max="3072" width="9.140625" style="3"/>
    <col min="3073" max="3073" width="34.7109375" style="3" customWidth="1"/>
    <col min="3074" max="3076" width="10.7109375" style="3" customWidth="1"/>
    <col min="3077" max="3079" width="11.7109375" style="3" customWidth="1"/>
    <col min="3080" max="3328" width="9.140625" style="3"/>
    <col min="3329" max="3329" width="34.7109375" style="3" customWidth="1"/>
    <col min="3330" max="3332" width="10.7109375" style="3" customWidth="1"/>
    <col min="3333" max="3335" width="11.7109375" style="3" customWidth="1"/>
    <col min="3336" max="3584" width="9.140625" style="3"/>
    <col min="3585" max="3585" width="34.7109375" style="3" customWidth="1"/>
    <col min="3586" max="3588" width="10.7109375" style="3" customWidth="1"/>
    <col min="3589" max="3591" width="11.7109375" style="3" customWidth="1"/>
    <col min="3592" max="3840" width="9.140625" style="3"/>
    <col min="3841" max="3841" width="34.7109375" style="3" customWidth="1"/>
    <col min="3842" max="3844" width="10.7109375" style="3" customWidth="1"/>
    <col min="3845" max="3847" width="11.7109375" style="3" customWidth="1"/>
    <col min="3848" max="4096" width="9.140625" style="3"/>
    <col min="4097" max="4097" width="34.7109375" style="3" customWidth="1"/>
    <col min="4098" max="4100" width="10.7109375" style="3" customWidth="1"/>
    <col min="4101" max="4103" width="11.7109375" style="3" customWidth="1"/>
    <col min="4104" max="4352" width="9.140625" style="3"/>
    <col min="4353" max="4353" width="34.7109375" style="3" customWidth="1"/>
    <col min="4354" max="4356" width="10.7109375" style="3" customWidth="1"/>
    <col min="4357" max="4359" width="11.7109375" style="3" customWidth="1"/>
    <col min="4360" max="4608" width="9.140625" style="3"/>
    <col min="4609" max="4609" width="34.7109375" style="3" customWidth="1"/>
    <col min="4610" max="4612" width="10.7109375" style="3" customWidth="1"/>
    <col min="4613" max="4615" width="11.7109375" style="3" customWidth="1"/>
    <col min="4616" max="4864" width="9.140625" style="3"/>
    <col min="4865" max="4865" width="34.7109375" style="3" customWidth="1"/>
    <col min="4866" max="4868" width="10.7109375" style="3" customWidth="1"/>
    <col min="4869" max="4871" width="11.7109375" style="3" customWidth="1"/>
    <col min="4872" max="5120" width="9.140625" style="3"/>
    <col min="5121" max="5121" width="34.7109375" style="3" customWidth="1"/>
    <col min="5122" max="5124" width="10.7109375" style="3" customWidth="1"/>
    <col min="5125" max="5127" width="11.7109375" style="3" customWidth="1"/>
    <col min="5128" max="5376" width="9.140625" style="3"/>
    <col min="5377" max="5377" width="34.7109375" style="3" customWidth="1"/>
    <col min="5378" max="5380" width="10.7109375" style="3" customWidth="1"/>
    <col min="5381" max="5383" width="11.7109375" style="3" customWidth="1"/>
    <col min="5384" max="5632" width="9.140625" style="3"/>
    <col min="5633" max="5633" width="34.7109375" style="3" customWidth="1"/>
    <col min="5634" max="5636" width="10.7109375" style="3" customWidth="1"/>
    <col min="5637" max="5639" width="11.7109375" style="3" customWidth="1"/>
    <col min="5640" max="5888" width="9.140625" style="3"/>
    <col min="5889" max="5889" width="34.7109375" style="3" customWidth="1"/>
    <col min="5890" max="5892" width="10.7109375" style="3" customWidth="1"/>
    <col min="5893" max="5895" width="11.7109375" style="3" customWidth="1"/>
    <col min="5896" max="6144" width="9.140625" style="3"/>
    <col min="6145" max="6145" width="34.7109375" style="3" customWidth="1"/>
    <col min="6146" max="6148" width="10.7109375" style="3" customWidth="1"/>
    <col min="6149" max="6151" width="11.7109375" style="3" customWidth="1"/>
    <col min="6152" max="6400" width="9.140625" style="3"/>
    <col min="6401" max="6401" width="34.7109375" style="3" customWidth="1"/>
    <col min="6402" max="6404" width="10.7109375" style="3" customWidth="1"/>
    <col min="6405" max="6407" width="11.7109375" style="3" customWidth="1"/>
    <col min="6408" max="6656" width="9.140625" style="3"/>
    <col min="6657" max="6657" width="34.7109375" style="3" customWidth="1"/>
    <col min="6658" max="6660" width="10.7109375" style="3" customWidth="1"/>
    <col min="6661" max="6663" width="11.7109375" style="3" customWidth="1"/>
    <col min="6664" max="6912" width="9.140625" style="3"/>
    <col min="6913" max="6913" width="34.7109375" style="3" customWidth="1"/>
    <col min="6914" max="6916" width="10.7109375" style="3" customWidth="1"/>
    <col min="6917" max="6919" width="11.7109375" style="3" customWidth="1"/>
    <col min="6920" max="7168" width="9.140625" style="3"/>
    <col min="7169" max="7169" width="34.7109375" style="3" customWidth="1"/>
    <col min="7170" max="7172" width="10.7109375" style="3" customWidth="1"/>
    <col min="7173" max="7175" width="11.7109375" style="3" customWidth="1"/>
    <col min="7176" max="7424" width="9.140625" style="3"/>
    <col min="7425" max="7425" width="34.7109375" style="3" customWidth="1"/>
    <col min="7426" max="7428" width="10.7109375" style="3" customWidth="1"/>
    <col min="7429" max="7431" width="11.7109375" style="3" customWidth="1"/>
    <col min="7432" max="7680" width="9.140625" style="3"/>
    <col min="7681" max="7681" width="34.7109375" style="3" customWidth="1"/>
    <col min="7682" max="7684" width="10.7109375" style="3" customWidth="1"/>
    <col min="7685" max="7687" width="11.7109375" style="3" customWidth="1"/>
    <col min="7688" max="7936" width="9.140625" style="3"/>
    <col min="7937" max="7937" width="34.7109375" style="3" customWidth="1"/>
    <col min="7938" max="7940" width="10.7109375" style="3" customWidth="1"/>
    <col min="7941" max="7943" width="11.7109375" style="3" customWidth="1"/>
    <col min="7944" max="8192" width="9.140625" style="3"/>
    <col min="8193" max="8193" width="34.7109375" style="3" customWidth="1"/>
    <col min="8194" max="8196" width="10.7109375" style="3" customWidth="1"/>
    <col min="8197" max="8199" width="11.7109375" style="3" customWidth="1"/>
    <col min="8200" max="8448" width="9.140625" style="3"/>
    <col min="8449" max="8449" width="34.7109375" style="3" customWidth="1"/>
    <col min="8450" max="8452" width="10.7109375" style="3" customWidth="1"/>
    <col min="8453" max="8455" width="11.7109375" style="3" customWidth="1"/>
    <col min="8456" max="8704" width="9.140625" style="3"/>
    <col min="8705" max="8705" width="34.7109375" style="3" customWidth="1"/>
    <col min="8706" max="8708" width="10.7109375" style="3" customWidth="1"/>
    <col min="8709" max="8711" width="11.7109375" style="3" customWidth="1"/>
    <col min="8712" max="8960" width="9.140625" style="3"/>
    <col min="8961" max="8961" width="34.7109375" style="3" customWidth="1"/>
    <col min="8962" max="8964" width="10.7109375" style="3" customWidth="1"/>
    <col min="8965" max="8967" width="11.7109375" style="3" customWidth="1"/>
    <col min="8968" max="9216" width="9.140625" style="3"/>
    <col min="9217" max="9217" width="34.7109375" style="3" customWidth="1"/>
    <col min="9218" max="9220" width="10.7109375" style="3" customWidth="1"/>
    <col min="9221" max="9223" width="11.7109375" style="3" customWidth="1"/>
    <col min="9224" max="9472" width="9.140625" style="3"/>
    <col min="9473" max="9473" width="34.7109375" style="3" customWidth="1"/>
    <col min="9474" max="9476" width="10.7109375" style="3" customWidth="1"/>
    <col min="9477" max="9479" width="11.7109375" style="3" customWidth="1"/>
    <col min="9480" max="9728" width="9.140625" style="3"/>
    <col min="9729" max="9729" width="34.7109375" style="3" customWidth="1"/>
    <col min="9730" max="9732" width="10.7109375" style="3" customWidth="1"/>
    <col min="9733" max="9735" width="11.7109375" style="3" customWidth="1"/>
    <col min="9736" max="9984" width="9.140625" style="3"/>
    <col min="9985" max="9985" width="34.7109375" style="3" customWidth="1"/>
    <col min="9986" max="9988" width="10.7109375" style="3" customWidth="1"/>
    <col min="9989" max="9991" width="11.7109375" style="3" customWidth="1"/>
    <col min="9992" max="10240" width="9.140625" style="3"/>
    <col min="10241" max="10241" width="34.7109375" style="3" customWidth="1"/>
    <col min="10242" max="10244" width="10.7109375" style="3" customWidth="1"/>
    <col min="10245" max="10247" width="11.7109375" style="3" customWidth="1"/>
    <col min="10248" max="10496" width="9.140625" style="3"/>
    <col min="10497" max="10497" width="34.7109375" style="3" customWidth="1"/>
    <col min="10498" max="10500" width="10.7109375" style="3" customWidth="1"/>
    <col min="10501" max="10503" width="11.7109375" style="3" customWidth="1"/>
    <col min="10504" max="10752" width="9.140625" style="3"/>
    <col min="10753" max="10753" width="34.7109375" style="3" customWidth="1"/>
    <col min="10754" max="10756" width="10.7109375" style="3" customWidth="1"/>
    <col min="10757" max="10759" width="11.7109375" style="3" customWidth="1"/>
    <col min="10760" max="11008" width="9.140625" style="3"/>
    <col min="11009" max="11009" width="34.7109375" style="3" customWidth="1"/>
    <col min="11010" max="11012" width="10.7109375" style="3" customWidth="1"/>
    <col min="11013" max="11015" width="11.7109375" style="3" customWidth="1"/>
    <col min="11016" max="11264" width="9.140625" style="3"/>
    <col min="11265" max="11265" width="34.7109375" style="3" customWidth="1"/>
    <col min="11266" max="11268" width="10.7109375" style="3" customWidth="1"/>
    <col min="11269" max="11271" width="11.7109375" style="3" customWidth="1"/>
    <col min="11272" max="11520" width="9.140625" style="3"/>
    <col min="11521" max="11521" width="34.7109375" style="3" customWidth="1"/>
    <col min="11522" max="11524" width="10.7109375" style="3" customWidth="1"/>
    <col min="11525" max="11527" width="11.7109375" style="3" customWidth="1"/>
    <col min="11528" max="11776" width="9.140625" style="3"/>
    <col min="11777" max="11777" width="34.7109375" style="3" customWidth="1"/>
    <col min="11778" max="11780" width="10.7109375" style="3" customWidth="1"/>
    <col min="11781" max="11783" width="11.7109375" style="3" customWidth="1"/>
    <col min="11784" max="12032" width="9.140625" style="3"/>
    <col min="12033" max="12033" width="34.7109375" style="3" customWidth="1"/>
    <col min="12034" max="12036" width="10.7109375" style="3" customWidth="1"/>
    <col min="12037" max="12039" width="11.7109375" style="3" customWidth="1"/>
    <col min="12040" max="12288" width="9.140625" style="3"/>
    <col min="12289" max="12289" width="34.7109375" style="3" customWidth="1"/>
    <col min="12290" max="12292" width="10.7109375" style="3" customWidth="1"/>
    <col min="12293" max="12295" width="11.7109375" style="3" customWidth="1"/>
    <col min="12296" max="12544" width="9.140625" style="3"/>
    <col min="12545" max="12545" width="34.7109375" style="3" customWidth="1"/>
    <col min="12546" max="12548" width="10.7109375" style="3" customWidth="1"/>
    <col min="12549" max="12551" width="11.7109375" style="3" customWidth="1"/>
    <col min="12552" max="12800" width="9.140625" style="3"/>
    <col min="12801" max="12801" width="34.7109375" style="3" customWidth="1"/>
    <col min="12802" max="12804" width="10.7109375" style="3" customWidth="1"/>
    <col min="12805" max="12807" width="11.7109375" style="3" customWidth="1"/>
    <col min="12808" max="13056" width="9.140625" style="3"/>
    <col min="13057" max="13057" width="34.7109375" style="3" customWidth="1"/>
    <col min="13058" max="13060" width="10.7109375" style="3" customWidth="1"/>
    <col min="13061" max="13063" width="11.7109375" style="3" customWidth="1"/>
    <col min="13064" max="13312" width="9.140625" style="3"/>
    <col min="13313" max="13313" width="34.7109375" style="3" customWidth="1"/>
    <col min="13314" max="13316" width="10.7109375" style="3" customWidth="1"/>
    <col min="13317" max="13319" width="11.7109375" style="3" customWidth="1"/>
    <col min="13320" max="13568" width="9.140625" style="3"/>
    <col min="13569" max="13569" width="34.7109375" style="3" customWidth="1"/>
    <col min="13570" max="13572" width="10.7109375" style="3" customWidth="1"/>
    <col min="13573" max="13575" width="11.7109375" style="3" customWidth="1"/>
    <col min="13576" max="13824" width="9.140625" style="3"/>
    <col min="13825" max="13825" width="34.7109375" style="3" customWidth="1"/>
    <col min="13826" max="13828" width="10.7109375" style="3" customWidth="1"/>
    <col min="13829" max="13831" width="11.7109375" style="3" customWidth="1"/>
    <col min="13832" max="14080" width="9.140625" style="3"/>
    <col min="14081" max="14081" width="34.7109375" style="3" customWidth="1"/>
    <col min="14082" max="14084" width="10.7109375" style="3" customWidth="1"/>
    <col min="14085" max="14087" width="11.7109375" style="3" customWidth="1"/>
    <col min="14088" max="14336" width="9.140625" style="3"/>
    <col min="14337" max="14337" width="34.7109375" style="3" customWidth="1"/>
    <col min="14338" max="14340" width="10.7109375" style="3" customWidth="1"/>
    <col min="14341" max="14343" width="11.7109375" style="3" customWidth="1"/>
    <col min="14344" max="14592" width="9.140625" style="3"/>
    <col min="14593" max="14593" width="34.7109375" style="3" customWidth="1"/>
    <col min="14594" max="14596" width="10.7109375" style="3" customWidth="1"/>
    <col min="14597" max="14599" width="11.7109375" style="3" customWidth="1"/>
    <col min="14600" max="14848" width="9.140625" style="3"/>
    <col min="14849" max="14849" width="34.7109375" style="3" customWidth="1"/>
    <col min="14850" max="14852" width="10.7109375" style="3" customWidth="1"/>
    <col min="14853" max="14855" width="11.7109375" style="3" customWidth="1"/>
    <col min="14856" max="15104" width="9.140625" style="3"/>
    <col min="15105" max="15105" width="34.7109375" style="3" customWidth="1"/>
    <col min="15106" max="15108" width="10.7109375" style="3" customWidth="1"/>
    <col min="15109" max="15111" width="11.7109375" style="3" customWidth="1"/>
    <col min="15112" max="15360" width="9.140625" style="3"/>
    <col min="15361" max="15361" width="34.7109375" style="3" customWidth="1"/>
    <col min="15362" max="15364" width="10.7109375" style="3" customWidth="1"/>
    <col min="15365" max="15367" width="11.7109375" style="3" customWidth="1"/>
    <col min="15368" max="15616" width="9.140625" style="3"/>
    <col min="15617" max="15617" width="34.7109375" style="3" customWidth="1"/>
    <col min="15618" max="15620" width="10.7109375" style="3" customWidth="1"/>
    <col min="15621" max="15623" width="11.7109375" style="3" customWidth="1"/>
    <col min="15624" max="15872" width="9.140625" style="3"/>
    <col min="15873" max="15873" width="34.7109375" style="3" customWidth="1"/>
    <col min="15874" max="15876" width="10.7109375" style="3" customWidth="1"/>
    <col min="15877" max="15879" width="11.7109375" style="3" customWidth="1"/>
    <col min="15880" max="16128" width="9.140625" style="3"/>
    <col min="16129" max="16129" width="34.7109375" style="3" customWidth="1"/>
    <col min="16130" max="16132" width="10.7109375" style="3" customWidth="1"/>
    <col min="16133" max="16135" width="11.7109375" style="3" customWidth="1"/>
    <col min="16136" max="16384" width="9.140625" style="3"/>
  </cols>
  <sheetData>
    <row r="1" spans="1:11" x14ac:dyDescent="0.2">
      <c r="A1" s="33" t="s">
        <v>76</v>
      </c>
      <c r="B1" s="35"/>
      <c r="C1" s="34"/>
      <c r="D1" s="35"/>
      <c r="E1" s="34"/>
    </row>
    <row r="2" spans="1:11" x14ac:dyDescent="0.2">
      <c r="A2" s="33" t="s">
        <v>77</v>
      </c>
      <c r="B2" s="35"/>
      <c r="C2" s="36"/>
      <c r="D2" s="35"/>
      <c r="E2" s="36"/>
    </row>
    <row r="3" spans="1:11" ht="13.5" thickBot="1" x14ac:dyDescent="0.25">
      <c r="A3" s="37"/>
      <c r="B3" s="35"/>
      <c r="C3" s="36"/>
      <c r="D3" s="35"/>
      <c r="E3" s="36"/>
    </row>
    <row r="4" spans="1:11" ht="15.75" customHeight="1" thickBot="1" x14ac:dyDescent="0.25">
      <c r="A4" s="64"/>
      <c r="B4" s="40">
        <v>2019</v>
      </c>
      <c r="C4" s="84" t="s">
        <v>2</v>
      </c>
      <c r="D4" s="141" t="s">
        <v>3</v>
      </c>
      <c r="E4" s="40">
        <v>2019</v>
      </c>
      <c r="F4" s="84" t="s">
        <v>2</v>
      </c>
      <c r="G4" s="85" t="s">
        <v>3</v>
      </c>
    </row>
    <row r="5" spans="1:11" x14ac:dyDescent="0.2">
      <c r="A5" s="66"/>
      <c r="B5" s="67" t="s">
        <v>57</v>
      </c>
      <c r="C5" s="91" t="s">
        <v>57</v>
      </c>
      <c r="D5" s="142" t="s">
        <v>57</v>
      </c>
      <c r="E5" s="67" t="s">
        <v>58</v>
      </c>
      <c r="F5" s="91" t="s">
        <v>58</v>
      </c>
      <c r="G5" s="92" t="s">
        <v>58</v>
      </c>
      <c r="I5" s="133"/>
    </row>
    <row r="6" spans="1:11" x14ac:dyDescent="0.2">
      <c r="A6" s="66"/>
      <c r="B6" s="67" t="s">
        <v>59</v>
      </c>
      <c r="C6" s="91" t="s">
        <v>59</v>
      </c>
      <c r="D6" s="142" t="s">
        <v>59</v>
      </c>
      <c r="E6" s="67" t="s">
        <v>60</v>
      </c>
      <c r="F6" s="91" t="s">
        <v>60</v>
      </c>
      <c r="G6" s="92" t="s">
        <v>60</v>
      </c>
      <c r="I6" s="133"/>
    </row>
    <row r="7" spans="1:11" x14ac:dyDescent="0.2">
      <c r="A7" s="66" t="s">
        <v>7</v>
      </c>
      <c r="B7" s="67" t="s">
        <v>61</v>
      </c>
      <c r="C7" s="91" t="s">
        <v>61</v>
      </c>
      <c r="D7" s="142" t="s">
        <v>61</v>
      </c>
      <c r="E7" s="67" t="s">
        <v>61</v>
      </c>
      <c r="F7" s="91" t="s">
        <v>61</v>
      </c>
      <c r="G7" s="92" t="s">
        <v>61</v>
      </c>
      <c r="I7" s="133"/>
    </row>
    <row r="8" spans="1:11" x14ac:dyDescent="0.2">
      <c r="A8" s="143"/>
      <c r="B8" s="144" t="s">
        <v>62</v>
      </c>
      <c r="C8" s="95" t="s">
        <v>62</v>
      </c>
      <c r="D8" s="145" t="s">
        <v>62</v>
      </c>
      <c r="E8" s="144" t="s">
        <v>62</v>
      </c>
      <c r="F8" s="95" t="s">
        <v>62</v>
      </c>
      <c r="G8" s="96" t="s">
        <v>62</v>
      </c>
      <c r="I8" s="133"/>
    </row>
    <row r="9" spans="1:11" ht="18" customHeight="1" x14ac:dyDescent="0.2">
      <c r="A9" s="81" t="s">
        <v>13</v>
      </c>
      <c r="B9" s="58">
        <v>7159</v>
      </c>
      <c r="C9" s="98">
        <v>6031</v>
      </c>
      <c r="D9" s="146">
        <v>5598</v>
      </c>
      <c r="E9" s="58">
        <v>4159</v>
      </c>
      <c r="F9" s="98">
        <v>3358</v>
      </c>
      <c r="G9" s="99">
        <v>3147</v>
      </c>
      <c r="I9" s="133"/>
      <c r="K9" s="2"/>
    </row>
    <row r="10" spans="1:11" ht="15.95" customHeight="1" x14ac:dyDescent="0.2">
      <c r="A10" s="81" t="s">
        <v>14</v>
      </c>
      <c r="B10" s="58">
        <v>1711</v>
      </c>
      <c r="C10" s="98">
        <v>1444</v>
      </c>
      <c r="D10" s="146">
        <v>1397</v>
      </c>
      <c r="E10" s="58">
        <v>961</v>
      </c>
      <c r="F10" s="98">
        <v>780</v>
      </c>
      <c r="G10" s="99">
        <v>751</v>
      </c>
      <c r="I10" s="133"/>
      <c r="K10" s="2"/>
    </row>
    <row r="11" spans="1:11" ht="15.95" customHeight="1" x14ac:dyDescent="0.2">
      <c r="A11" s="81" t="s">
        <v>15</v>
      </c>
      <c r="B11" s="58">
        <v>610</v>
      </c>
      <c r="C11" s="98">
        <v>507</v>
      </c>
      <c r="D11" s="146">
        <v>507</v>
      </c>
      <c r="E11" s="58">
        <v>324</v>
      </c>
      <c r="F11" s="98">
        <v>277</v>
      </c>
      <c r="G11" s="99">
        <v>262</v>
      </c>
      <c r="I11" s="133"/>
      <c r="K11" s="2"/>
    </row>
    <row r="12" spans="1:11" ht="15.95" customHeight="1" x14ac:dyDescent="0.2">
      <c r="A12" s="81" t="s">
        <v>16</v>
      </c>
      <c r="B12" s="58">
        <v>457</v>
      </c>
      <c r="C12" s="98">
        <v>392</v>
      </c>
      <c r="D12" s="146">
        <v>393</v>
      </c>
      <c r="E12" s="58">
        <v>227</v>
      </c>
      <c r="F12" s="98">
        <v>188</v>
      </c>
      <c r="G12" s="99">
        <v>191</v>
      </c>
      <c r="I12" s="133"/>
      <c r="K12" s="2"/>
    </row>
    <row r="13" spans="1:11" ht="15.95" customHeight="1" x14ac:dyDescent="0.2">
      <c r="A13" s="81" t="s">
        <v>17</v>
      </c>
      <c r="B13" s="58">
        <v>1679</v>
      </c>
      <c r="C13" s="98">
        <v>1451</v>
      </c>
      <c r="D13" s="146">
        <v>1377</v>
      </c>
      <c r="E13" s="58">
        <v>997</v>
      </c>
      <c r="F13" s="98">
        <v>819</v>
      </c>
      <c r="G13" s="99">
        <v>778</v>
      </c>
      <c r="I13" s="133"/>
      <c r="K13" s="2"/>
    </row>
    <row r="14" spans="1:11" ht="15.95" customHeight="1" x14ac:dyDescent="0.2">
      <c r="A14" s="81" t="s">
        <v>18</v>
      </c>
      <c r="B14" s="58">
        <v>683</v>
      </c>
      <c r="C14" s="98">
        <v>597</v>
      </c>
      <c r="D14" s="146">
        <v>540</v>
      </c>
      <c r="E14" s="58">
        <v>400</v>
      </c>
      <c r="F14" s="98">
        <v>339</v>
      </c>
      <c r="G14" s="99">
        <v>317</v>
      </c>
      <c r="I14" s="133"/>
      <c r="K14" s="2"/>
    </row>
    <row r="15" spans="1:11" ht="15.95" customHeight="1" x14ac:dyDescent="0.2">
      <c r="A15" s="81" t="s">
        <v>19</v>
      </c>
      <c r="B15" s="58">
        <v>475</v>
      </c>
      <c r="C15" s="98">
        <v>400</v>
      </c>
      <c r="D15" s="146">
        <v>376</v>
      </c>
      <c r="E15" s="58">
        <v>316</v>
      </c>
      <c r="F15" s="98">
        <v>260</v>
      </c>
      <c r="G15" s="99">
        <v>242</v>
      </c>
      <c r="I15" s="133"/>
      <c r="K15" s="2"/>
    </row>
    <row r="16" spans="1:11" ht="15.95" customHeight="1" x14ac:dyDescent="0.2">
      <c r="A16" s="81" t="s">
        <v>20</v>
      </c>
      <c r="B16" s="58">
        <v>433</v>
      </c>
      <c r="C16" s="98">
        <v>365</v>
      </c>
      <c r="D16" s="146">
        <v>321</v>
      </c>
      <c r="E16" s="58">
        <v>321</v>
      </c>
      <c r="F16" s="98">
        <v>268</v>
      </c>
      <c r="G16" s="99">
        <v>224</v>
      </c>
      <c r="I16" s="133"/>
      <c r="K16" s="2"/>
    </row>
    <row r="17" spans="1:11" ht="15.95" customHeight="1" x14ac:dyDescent="0.2">
      <c r="A17" s="81" t="s">
        <v>21</v>
      </c>
      <c r="B17" s="58">
        <v>318</v>
      </c>
      <c r="C17" s="98">
        <v>266</v>
      </c>
      <c r="D17" s="146">
        <v>248</v>
      </c>
      <c r="E17" s="58">
        <v>180</v>
      </c>
      <c r="F17" s="98">
        <v>149</v>
      </c>
      <c r="G17" s="99">
        <v>133</v>
      </c>
      <c r="I17" s="133"/>
      <c r="K17" s="2"/>
    </row>
    <row r="18" spans="1:11" ht="15.95" customHeight="1" x14ac:dyDescent="0.2">
      <c r="A18" s="81" t="s">
        <v>22</v>
      </c>
      <c r="B18" s="58">
        <v>447</v>
      </c>
      <c r="C18" s="98">
        <v>372</v>
      </c>
      <c r="D18" s="146">
        <v>346</v>
      </c>
      <c r="E18" s="58">
        <v>250</v>
      </c>
      <c r="F18" s="98">
        <v>210</v>
      </c>
      <c r="G18" s="99">
        <v>198</v>
      </c>
      <c r="I18" s="133"/>
      <c r="K18" s="2"/>
    </row>
    <row r="19" spans="1:11" ht="15.95" customHeight="1" x14ac:dyDescent="0.2">
      <c r="A19" s="81" t="s">
        <v>23</v>
      </c>
      <c r="B19" s="58">
        <v>339</v>
      </c>
      <c r="C19" s="98">
        <v>293</v>
      </c>
      <c r="D19" s="146">
        <v>293</v>
      </c>
      <c r="E19" s="58">
        <v>199</v>
      </c>
      <c r="F19" s="98">
        <v>176</v>
      </c>
      <c r="G19" s="99">
        <v>177</v>
      </c>
      <c r="I19" s="133"/>
      <c r="K19" s="2"/>
    </row>
    <row r="20" spans="1:11" ht="15.95" customHeight="1" x14ac:dyDescent="0.2">
      <c r="A20" s="81" t="s">
        <v>24</v>
      </c>
      <c r="B20" s="58">
        <v>596</v>
      </c>
      <c r="C20" s="98">
        <v>504</v>
      </c>
      <c r="D20" s="146">
        <v>477</v>
      </c>
      <c r="E20" s="58">
        <v>361</v>
      </c>
      <c r="F20" s="98">
        <v>293</v>
      </c>
      <c r="G20" s="99">
        <v>277</v>
      </c>
      <c r="I20" s="133"/>
      <c r="K20" s="2"/>
    </row>
    <row r="21" spans="1:11" ht="15.95" customHeight="1" x14ac:dyDescent="0.2">
      <c r="A21" s="81" t="s">
        <v>25</v>
      </c>
      <c r="B21" s="58">
        <v>609</v>
      </c>
      <c r="C21" s="98">
        <v>510</v>
      </c>
      <c r="D21" s="146">
        <v>477</v>
      </c>
      <c r="E21" s="58">
        <v>306</v>
      </c>
      <c r="F21" s="98">
        <v>254</v>
      </c>
      <c r="G21" s="99">
        <v>253</v>
      </c>
      <c r="I21" s="133"/>
      <c r="K21" s="2"/>
    </row>
    <row r="22" spans="1:11" ht="15.95" customHeight="1" x14ac:dyDescent="0.2">
      <c r="A22" s="81" t="s">
        <v>26</v>
      </c>
      <c r="B22" s="58">
        <v>744</v>
      </c>
      <c r="C22" s="98">
        <v>632</v>
      </c>
      <c r="D22" s="146">
        <v>604</v>
      </c>
      <c r="E22" s="58">
        <v>384</v>
      </c>
      <c r="F22" s="98">
        <v>324</v>
      </c>
      <c r="G22" s="99">
        <v>329</v>
      </c>
      <c r="I22" s="133"/>
      <c r="K22" s="2"/>
    </row>
    <row r="23" spans="1:11" ht="15.95" customHeight="1" x14ac:dyDescent="0.2">
      <c r="A23" s="81" t="s">
        <v>27</v>
      </c>
      <c r="B23" s="58">
        <v>202</v>
      </c>
      <c r="C23" s="98">
        <v>181</v>
      </c>
      <c r="D23" s="146">
        <v>172</v>
      </c>
      <c r="E23" s="58">
        <v>102</v>
      </c>
      <c r="F23" s="98">
        <v>86</v>
      </c>
      <c r="G23" s="99">
        <v>94</v>
      </c>
      <c r="I23" s="133"/>
      <c r="K23" s="2"/>
    </row>
    <row r="24" spans="1:11" ht="15.95" customHeight="1" x14ac:dyDescent="0.2">
      <c r="A24" s="81" t="s">
        <v>28</v>
      </c>
      <c r="B24" s="58">
        <v>933</v>
      </c>
      <c r="C24" s="98">
        <v>764</v>
      </c>
      <c r="D24" s="146">
        <v>730</v>
      </c>
      <c r="E24" s="58">
        <v>473</v>
      </c>
      <c r="F24" s="98">
        <v>380</v>
      </c>
      <c r="G24" s="99">
        <v>370</v>
      </c>
      <c r="I24" s="133"/>
      <c r="K24" s="2"/>
    </row>
    <row r="25" spans="1:11" ht="15.95" customHeight="1" x14ac:dyDescent="0.2">
      <c r="A25" s="81" t="s">
        <v>29</v>
      </c>
      <c r="B25" s="58">
        <v>94</v>
      </c>
      <c r="C25" s="98">
        <v>76</v>
      </c>
      <c r="D25" s="146">
        <v>76</v>
      </c>
      <c r="E25" s="58">
        <v>53</v>
      </c>
      <c r="F25" s="98">
        <v>42</v>
      </c>
      <c r="G25" s="99">
        <v>46</v>
      </c>
      <c r="I25" s="133"/>
      <c r="K25" s="2"/>
    </row>
    <row r="26" spans="1:11" ht="15.95" customHeight="1" x14ac:dyDescent="0.2">
      <c r="A26" s="81" t="s">
        <v>30</v>
      </c>
      <c r="B26" s="58">
        <v>518</v>
      </c>
      <c r="C26" s="98">
        <v>415</v>
      </c>
      <c r="D26" s="146">
        <v>380</v>
      </c>
      <c r="E26" s="58">
        <v>196</v>
      </c>
      <c r="F26" s="98">
        <v>147</v>
      </c>
      <c r="G26" s="99">
        <v>141</v>
      </c>
      <c r="I26" s="133"/>
      <c r="K26" s="2"/>
    </row>
    <row r="27" spans="1:11" ht="15.95" customHeight="1" x14ac:dyDescent="0.2">
      <c r="A27" s="81" t="s">
        <v>31</v>
      </c>
      <c r="B27" s="58">
        <v>182</v>
      </c>
      <c r="C27" s="98">
        <v>127</v>
      </c>
      <c r="D27" s="146">
        <v>141</v>
      </c>
      <c r="E27" s="58">
        <v>57</v>
      </c>
      <c r="F27" s="98">
        <v>43</v>
      </c>
      <c r="G27" s="99">
        <v>46</v>
      </c>
      <c r="I27" s="133"/>
      <c r="K27" s="2"/>
    </row>
    <row r="28" spans="1:11" ht="15.95" customHeight="1" x14ac:dyDescent="0.2">
      <c r="A28" s="81" t="s">
        <v>32</v>
      </c>
      <c r="B28" s="58">
        <v>261</v>
      </c>
      <c r="C28" s="98">
        <v>216</v>
      </c>
      <c r="D28" s="146">
        <v>221</v>
      </c>
      <c r="E28" s="58">
        <v>84</v>
      </c>
      <c r="F28" s="98">
        <v>72</v>
      </c>
      <c r="G28" s="99">
        <v>70</v>
      </c>
      <c r="I28" s="133"/>
      <c r="K28" s="2"/>
    </row>
    <row r="29" spans="1:11" ht="21.75" customHeight="1" thickBot="1" x14ac:dyDescent="0.25">
      <c r="A29" s="82" t="s">
        <v>33</v>
      </c>
      <c r="B29" s="63">
        <f t="shared" ref="B29:G29" si="0">SUM(B9:B28)</f>
        <v>18450</v>
      </c>
      <c r="C29" s="63">
        <f t="shared" si="0"/>
        <v>15543</v>
      </c>
      <c r="D29" s="147">
        <f t="shared" si="0"/>
        <v>14674</v>
      </c>
      <c r="E29" s="63">
        <f t="shared" si="0"/>
        <v>10350</v>
      </c>
      <c r="F29" s="63">
        <f t="shared" si="0"/>
        <v>8465</v>
      </c>
      <c r="G29" s="103">
        <f t="shared" si="0"/>
        <v>8046</v>
      </c>
      <c r="H29" s="2"/>
      <c r="I29" s="133"/>
      <c r="J29" s="2"/>
    </row>
    <row r="30" spans="1:11" ht="9" customHeight="1" x14ac:dyDescent="0.2"/>
    <row r="31" spans="1:11" x14ac:dyDescent="0.2">
      <c r="A31" s="104" t="s">
        <v>63</v>
      </c>
    </row>
    <row r="32" spans="1:11" ht="9" customHeight="1" x14ac:dyDescent="0.2">
      <c r="A32" s="104"/>
    </row>
    <row r="33" spans="1:4" x14ac:dyDescent="0.2">
      <c r="A33" s="105" t="s">
        <v>64</v>
      </c>
      <c r="C33" s="2"/>
      <c r="D33" s="2"/>
    </row>
    <row r="34" spans="1:4" x14ac:dyDescent="0.2">
      <c r="A34" s="105" t="s">
        <v>65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Normal="100" workbookViewId="0">
      <selection activeCell="A3" sqref="A3"/>
    </sheetView>
  </sheetViews>
  <sheetFormatPr defaultRowHeight="12.75" x14ac:dyDescent="0.2"/>
  <cols>
    <col min="1" max="1" width="34.7109375" style="3" customWidth="1"/>
    <col min="2" max="4" width="10.7109375" style="3" customWidth="1"/>
    <col min="5" max="7" width="11.7109375" style="3" customWidth="1"/>
    <col min="8" max="256" width="9.140625" style="3"/>
    <col min="257" max="257" width="34.7109375" style="3" customWidth="1"/>
    <col min="258" max="260" width="10.7109375" style="3" customWidth="1"/>
    <col min="261" max="263" width="11.42578125" style="3" customWidth="1"/>
    <col min="264" max="512" width="9.140625" style="3"/>
    <col min="513" max="513" width="34.7109375" style="3" customWidth="1"/>
    <col min="514" max="516" width="10.7109375" style="3" customWidth="1"/>
    <col min="517" max="519" width="11.42578125" style="3" customWidth="1"/>
    <col min="520" max="768" width="9.140625" style="3"/>
    <col min="769" max="769" width="34.7109375" style="3" customWidth="1"/>
    <col min="770" max="772" width="10.7109375" style="3" customWidth="1"/>
    <col min="773" max="775" width="11.42578125" style="3" customWidth="1"/>
    <col min="776" max="1024" width="9.140625" style="3"/>
    <col min="1025" max="1025" width="34.7109375" style="3" customWidth="1"/>
    <col min="1026" max="1028" width="10.7109375" style="3" customWidth="1"/>
    <col min="1029" max="1031" width="11.42578125" style="3" customWidth="1"/>
    <col min="1032" max="1280" width="9.140625" style="3"/>
    <col min="1281" max="1281" width="34.7109375" style="3" customWidth="1"/>
    <col min="1282" max="1284" width="10.7109375" style="3" customWidth="1"/>
    <col min="1285" max="1287" width="11.42578125" style="3" customWidth="1"/>
    <col min="1288" max="1536" width="9.140625" style="3"/>
    <col min="1537" max="1537" width="34.7109375" style="3" customWidth="1"/>
    <col min="1538" max="1540" width="10.7109375" style="3" customWidth="1"/>
    <col min="1541" max="1543" width="11.42578125" style="3" customWidth="1"/>
    <col min="1544" max="1792" width="9.140625" style="3"/>
    <col min="1793" max="1793" width="34.7109375" style="3" customWidth="1"/>
    <col min="1794" max="1796" width="10.7109375" style="3" customWidth="1"/>
    <col min="1797" max="1799" width="11.42578125" style="3" customWidth="1"/>
    <col min="1800" max="2048" width="9.140625" style="3"/>
    <col min="2049" max="2049" width="34.7109375" style="3" customWidth="1"/>
    <col min="2050" max="2052" width="10.7109375" style="3" customWidth="1"/>
    <col min="2053" max="2055" width="11.42578125" style="3" customWidth="1"/>
    <col min="2056" max="2304" width="9.140625" style="3"/>
    <col min="2305" max="2305" width="34.7109375" style="3" customWidth="1"/>
    <col min="2306" max="2308" width="10.7109375" style="3" customWidth="1"/>
    <col min="2309" max="2311" width="11.42578125" style="3" customWidth="1"/>
    <col min="2312" max="2560" width="9.140625" style="3"/>
    <col min="2561" max="2561" width="34.7109375" style="3" customWidth="1"/>
    <col min="2562" max="2564" width="10.7109375" style="3" customWidth="1"/>
    <col min="2565" max="2567" width="11.42578125" style="3" customWidth="1"/>
    <col min="2568" max="2816" width="9.140625" style="3"/>
    <col min="2817" max="2817" width="34.7109375" style="3" customWidth="1"/>
    <col min="2818" max="2820" width="10.7109375" style="3" customWidth="1"/>
    <col min="2821" max="2823" width="11.42578125" style="3" customWidth="1"/>
    <col min="2824" max="3072" width="9.140625" style="3"/>
    <col min="3073" max="3073" width="34.7109375" style="3" customWidth="1"/>
    <col min="3074" max="3076" width="10.7109375" style="3" customWidth="1"/>
    <col min="3077" max="3079" width="11.42578125" style="3" customWidth="1"/>
    <col min="3080" max="3328" width="9.140625" style="3"/>
    <col min="3329" max="3329" width="34.7109375" style="3" customWidth="1"/>
    <col min="3330" max="3332" width="10.7109375" style="3" customWidth="1"/>
    <col min="3333" max="3335" width="11.42578125" style="3" customWidth="1"/>
    <col min="3336" max="3584" width="9.140625" style="3"/>
    <col min="3585" max="3585" width="34.7109375" style="3" customWidth="1"/>
    <col min="3586" max="3588" width="10.7109375" style="3" customWidth="1"/>
    <col min="3589" max="3591" width="11.42578125" style="3" customWidth="1"/>
    <col min="3592" max="3840" width="9.140625" style="3"/>
    <col min="3841" max="3841" width="34.7109375" style="3" customWidth="1"/>
    <col min="3842" max="3844" width="10.7109375" style="3" customWidth="1"/>
    <col min="3845" max="3847" width="11.42578125" style="3" customWidth="1"/>
    <col min="3848" max="4096" width="9.140625" style="3"/>
    <col min="4097" max="4097" width="34.7109375" style="3" customWidth="1"/>
    <col min="4098" max="4100" width="10.7109375" style="3" customWidth="1"/>
    <col min="4101" max="4103" width="11.42578125" style="3" customWidth="1"/>
    <col min="4104" max="4352" width="9.140625" style="3"/>
    <col min="4353" max="4353" width="34.7109375" style="3" customWidth="1"/>
    <col min="4354" max="4356" width="10.7109375" style="3" customWidth="1"/>
    <col min="4357" max="4359" width="11.42578125" style="3" customWidth="1"/>
    <col min="4360" max="4608" width="9.140625" style="3"/>
    <col min="4609" max="4609" width="34.7109375" style="3" customWidth="1"/>
    <col min="4610" max="4612" width="10.7109375" style="3" customWidth="1"/>
    <col min="4613" max="4615" width="11.42578125" style="3" customWidth="1"/>
    <col min="4616" max="4864" width="9.140625" style="3"/>
    <col min="4865" max="4865" width="34.7109375" style="3" customWidth="1"/>
    <col min="4866" max="4868" width="10.7109375" style="3" customWidth="1"/>
    <col min="4869" max="4871" width="11.42578125" style="3" customWidth="1"/>
    <col min="4872" max="5120" width="9.140625" style="3"/>
    <col min="5121" max="5121" width="34.7109375" style="3" customWidth="1"/>
    <col min="5122" max="5124" width="10.7109375" style="3" customWidth="1"/>
    <col min="5125" max="5127" width="11.42578125" style="3" customWidth="1"/>
    <col min="5128" max="5376" width="9.140625" style="3"/>
    <col min="5377" max="5377" width="34.7109375" style="3" customWidth="1"/>
    <col min="5378" max="5380" width="10.7109375" style="3" customWidth="1"/>
    <col min="5381" max="5383" width="11.42578125" style="3" customWidth="1"/>
    <col min="5384" max="5632" width="9.140625" style="3"/>
    <col min="5633" max="5633" width="34.7109375" style="3" customWidth="1"/>
    <col min="5634" max="5636" width="10.7109375" style="3" customWidth="1"/>
    <col min="5637" max="5639" width="11.42578125" style="3" customWidth="1"/>
    <col min="5640" max="5888" width="9.140625" style="3"/>
    <col min="5889" max="5889" width="34.7109375" style="3" customWidth="1"/>
    <col min="5890" max="5892" width="10.7109375" style="3" customWidth="1"/>
    <col min="5893" max="5895" width="11.42578125" style="3" customWidth="1"/>
    <col min="5896" max="6144" width="9.140625" style="3"/>
    <col min="6145" max="6145" width="34.7109375" style="3" customWidth="1"/>
    <col min="6146" max="6148" width="10.7109375" style="3" customWidth="1"/>
    <col min="6149" max="6151" width="11.42578125" style="3" customWidth="1"/>
    <col min="6152" max="6400" width="9.140625" style="3"/>
    <col min="6401" max="6401" width="34.7109375" style="3" customWidth="1"/>
    <col min="6402" max="6404" width="10.7109375" style="3" customWidth="1"/>
    <col min="6405" max="6407" width="11.42578125" style="3" customWidth="1"/>
    <col min="6408" max="6656" width="9.140625" style="3"/>
    <col min="6657" max="6657" width="34.7109375" style="3" customWidth="1"/>
    <col min="6658" max="6660" width="10.7109375" style="3" customWidth="1"/>
    <col min="6661" max="6663" width="11.42578125" style="3" customWidth="1"/>
    <col min="6664" max="6912" width="9.140625" style="3"/>
    <col min="6913" max="6913" width="34.7109375" style="3" customWidth="1"/>
    <col min="6914" max="6916" width="10.7109375" style="3" customWidth="1"/>
    <col min="6917" max="6919" width="11.42578125" style="3" customWidth="1"/>
    <col min="6920" max="7168" width="9.140625" style="3"/>
    <col min="7169" max="7169" width="34.7109375" style="3" customWidth="1"/>
    <col min="7170" max="7172" width="10.7109375" style="3" customWidth="1"/>
    <col min="7173" max="7175" width="11.42578125" style="3" customWidth="1"/>
    <col min="7176" max="7424" width="9.140625" style="3"/>
    <col min="7425" max="7425" width="34.7109375" style="3" customWidth="1"/>
    <col min="7426" max="7428" width="10.7109375" style="3" customWidth="1"/>
    <col min="7429" max="7431" width="11.42578125" style="3" customWidth="1"/>
    <col min="7432" max="7680" width="9.140625" style="3"/>
    <col min="7681" max="7681" width="34.7109375" style="3" customWidth="1"/>
    <col min="7682" max="7684" width="10.7109375" style="3" customWidth="1"/>
    <col min="7685" max="7687" width="11.42578125" style="3" customWidth="1"/>
    <col min="7688" max="7936" width="9.140625" style="3"/>
    <col min="7937" max="7937" width="34.7109375" style="3" customWidth="1"/>
    <col min="7938" max="7940" width="10.7109375" style="3" customWidth="1"/>
    <col min="7941" max="7943" width="11.42578125" style="3" customWidth="1"/>
    <col min="7944" max="8192" width="9.140625" style="3"/>
    <col min="8193" max="8193" width="34.7109375" style="3" customWidth="1"/>
    <col min="8194" max="8196" width="10.7109375" style="3" customWidth="1"/>
    <col min="8197" max="8199" width="11.42578125" style="3" customWidth="1"/>
    <col min="8200" max="8448" width="9.140625" style="3"/>
    <col min="8449" max="8449" width="34.7109375" style="3" customWidth="1"/>
    <col min="8450" max="8452" width="10.7109375" style="3" customWidth="1"/>
    <col min="8453" max="8455" width="11.42578125" style="3" customWidth="1"/>
    <col min="8456" max="8704" width="9.140625" style="3"/>
    <col min="8705" max="8705" width="34.7109375" style="3" customWidth="1"/>
    <col min="8706" max="8708" width="10.7109375" style="3" customWidth="1"/>
    <col min="8709" max="8711" width="11.42578125" style="3" customWidth="1"/>
    <col min="8712" max="8960" width="9.140625" style="3"/>
    <col min="8961" max="8961" width="34.7109375" style="3" customWidth="1"/>
    <col min="8962" max="8964" width="10.7109375" style="3" customWidth="1"/>
    <col min="8965" max="8967" width="11.42578125" style="3" customWidth="1"/>
    <col min="8968" max="9216" width="9.140625" style="3"/>
    <col min="9217" max="9217" width="34.7109375" style="3" customWidth="1"/>
    <col min="9218" max="9220" width="10.7109375" style="3" customWidth="1"/>
    <col min="9221" max="9223" width="11.42578125" style="3" customWidth="1"/>
    <col min="9224" max="9472" width="9.140625" style="3"/>
    <col min="9473" max="9473" width="34.7109375" style="3" customWidth="1"/>
    <col min="9474" max="9476" width="10.7109375" style="3" customWidth="1"/>
    <col min="9477" max="9479" width="11.42578125" style="3" customWidth="1"/>
    <col min="9480" max="9728" width="9.140625" style="3"/>
    <col min="9729" max="9729" width="34.7109375" style="3" customWidth="1"/>
    <col min="9730" max="9732" width="10.7109375" style="3" customWidth="1"/>
    <col min="9733" max="9735" width="11.42578125" style="3" customWidth="1"/>
    <col min="9736" max="9984" width="9.140625" style="3"/>
    <col min="9985" max="9985" width="34.7109375" style="3" customWidth="1"/>
    <col min="9986" max="9988" width="10.7109375" style="3" customWidth="1"/>
    <col min="9989" max="9991" width="11.42578125" style="3" customWidth="1"/>
    <col min="9992" max="10240" width="9.140625" style="3"/>
    <col min="10241" max="10241" width="34.7109375" style="3" customWidth="1"/>
    <col min="10242" max="10244" width="10.7109375" style="3" customWidth="1"/>
    <col min="10245" max="10247" width="11.42578125" style="3" customWidth="1"/>
    <col min="10248" max="10496" width="9.140625" style="3"/>
    <col min="10497" max="10497" width="34.7109375" style="3" customWidth="1"/>
    <col min="10498" max="10500" width="10.7109375" style="3" customWidth="1"/>
    <col min="10501" max="10503" width="11.42578125" style="3" customWidth="1"/>
    <col min="10504" max="10752" width="9.140625" style="3"/>
    <col min="10753" max="10753" width="34.7109375" style="3" customWidth="1"/>
    <col min="10754" max="10756" width="10.7109375" style="3" customWidth="1"/>
    <col min="10757" max="10759" width="11.42578125" style="3" customWidth="1"/>
    <col min="10760" max="11008" width="9.140625" style="3"/>
    <col min="11009" max="11009" width="34.7109375" style="3" customWidth="1"/>
    <col min="11010" max="11012" width="10.7109375" style="3" customWidth="1"/>
    <col min="11013" max="11015" width="11.42578125" style="3" customWidth="1"/>
    <col min="11016" max="11264" width="9.140625" style="3"/>
    <col min="11265" max="11265" width="34.7109375" style="3" customWidth="1"/>
    <col min="11266" max="11268" width="10.7109375" style="3" customWidth="1"/>
    <col min="11269" max="11271" width="11.42578125" style="3" customWidth="1"/>
    <col min="11272" max="11520" width="9.140625" style="3"/>
    <col min="11521" max="11521" width="34.7109375" style="3" customWidth="1"/>
    <col min="11522" max="11524" width="10.7109375" style="3" customWidth="1"/>
    <col min="11525" max="11527" width="11.42578125" style="3" customWidth="1"/>
    <col min="11528" max="11776" width="9.140625" style="3"/>
    <col min="11777" max="11777" width="34.7109375" style="3" customWidth="1"/>
    <col min="11778" max="11780" width="10.7109375" style="3" customWidth="1"/>
    <col min="11781" max="11783" width="11.42578125" style="3" customWidth="1"/>
    <col min="11784" max="12032" width="9.140625" style="3"/>
    <col min="12033" max="12033" width="34.7109375" style="3" customWidth="1"/>
    <col min="12034" max="12036" width="10.7109375" style="3" customWidth="1"/>
    <col min="12037" max="12039" width="11.42578125" style="3" customWidth="1"/>
    <col min="12040" max="12288" width="9.140625" style="3"/>
    <col min="12289" max="12289" width="34.7109375" style="3" customWidth="1"/>
    <col min="12290" max="12292" width="10.7109375" style="3" customWidth="1"/>
    <col min="12293" max="12295" width="11.42578125" style="3" customWidth="1"/>
    <col min="12296" max="12544" width="9.140625" style="3"/>
    <col min="12545" max="12545" width="34.7109375" style="3" customWidth="1"/>
    <col min="12546" max="12548" width="10.7109375" style="3" customWidth="1"/>
    <col min="12549" max="12551" width="11.42578125" style="3" customWidth="1"/>
    <col min="12552" max="12800" width="9.140625" style="3"/>
    <col min="12801" max="12801" width="34.7109375" style="3" customWidth="1"/>
    <col min="12802" max="12804" width="10.7109375" style="3" customWidth="1"/>
    <col min="12805" max="12807" width="11.42578125" style="3" customWidth="1"/>
    <col min="12808" max="13056" width="9.140625" style="3"/>
    <col min="13057" max="13057" width="34.7109375" style="3" customWidth="1"/>
    <col min="13058" max="13060" width="10.7109375" style="3" customWidth="1"/>
    <col min="13061" max="13063" width="11.42578125" style="3" customWidth="1"/>
    <col min="13064" max="13312" width="9.140625" style="3"/>
    <col min="13313" max="13313" width="34.7109375" style="3" customWidth="1"/>
    <col min="13314" max="13316" width="10.7109375" style="3" customWidth="1"/>
    <col min="13317" max="13319" width="11.42578125" style="3" customWidth="1"/>
    <col min="13320" max="13568" width="9.140625" style="3"/>
    <col min="13569" max="13569" width="34.7109375" style="3" customWidth="1"/>
    <col min="13570" max="13572" width="10.7109375" style="3" customWidth="1"/>
    <col min="13573" max="13575" width="11.42578125" style="3" customWidth="1"/>
    <col min="13576" max="13824" width="9.140625" style="3"/>
    <col min="13825" max="13825" width="34.7109375" style="3" customWidth="1"/>
    <col min="13826" max="13828" width="10.7109375" style="3" customWidth="1"/>
    <col min="13829" max="13831" width="11.42578125" style="3" customWidth="1"/>
    <col min="13832" max="14080" width="9.140625" style="3"/>
    <col min="14081" max="14081" width="34.7109375" style="3" customWidth="1"/>
    <col min="14082" max="14084" width="10.7109375" style="3" customWidth="1"/>
    <col min="14085" max="14087" width="11.42578125" style="3" customWidth="1"/>
    <col min="14088" max="14336" width="9.140625" style="3"/>
    <col min="14337" max="14337" width="34.7109375" style="3" customWidth="1"/>
    <col min="14338" max="14340" width="10.7109375" style="3" customWidth="1"/>
    <col min="14341" max="14343" width="11.42578125" style="3" customWidth="1"/>
    <col min="14344" max="14592" width="9.140625" style="3"/>
    <col min="14593" max="14593" width="34.7109375" style="3" customWidth="1"/>
    <col min="14594" max="14596" width="10.7109375" style="3" customWidth="1"/>
    <col min="14597" max="14599" width="11.42578125" style="3" customWidth="1"/>
    <col min="14600" max="14848" width="9.140625" style="3"/>
    <col min="14849" max="14849" width="34.7109375" style="3" customWidth="1"/>
    <col min="14850" max="14852" width="10.7109375" style="3" customWidth="1"/>
    <col min="14853" max="14855" width="11.42578125" style="3" customWidth="1"/>
    <col min="14856" max="15104" width="9.140625" style="3"/>
    <col min="15105" max="15105" width="34.7109375" style="3" customWidth="1"/>
    <col min="15106" max="15108" width="10.7109375" style="3" customWidth="1"/>
    <col min="15109" max="15111" width="11.42578125" style="3" customWidth="1"/>
    <col min="15112" max="15360" width="9.140625" style="3"/>
    <col min="15361" max="15361" width="34.7109375" style="3" customWidth="1"/>
    <col min="15362" max="15364" width="10.7109375" style="3" customWidth="1"/>
    <col min="15365" max="15367" width="11.42578125" style="3" customWidth="1"/>
    <col min="15368" max="15616" width="9.140625" style="3"/>
    <col min="15617" max="15617" width="34.7109375" style="3" customWidth="1"/>
    <col min="15618" max="15620" width="10.7109375" style="3" customWidth="1"/>
    <col min="15621" max="15623" width="11.42578125" style="3" customWidth="1"/>
    <col min="15624" max="15872" width="9.140625" style="3"/>
    <col min="15873" max="15873" width="34.7109375" style="3" customWidth="1"/>
    <col min="15874" max="15876" width="10.7109375" style="3" customWidth="1"/>
    <col min="15877" max="15879" width="11.42578125" style="3" customWidth="1"/>
    <col min="15880" max="16128" width="9.140625" style="3"/>
    <col min="16129" max="16129" width="34.7109375" style="3" customWidth="1"/>
    <col min="16130" max="16132" width="10.7109375" style="3" customWidth="1"/>
    <col min="16133" max="16135" width="11.42578125" style="3" customWidth="1"/>
    <col min="16136" max="16384" width="9.140625" style="3"/>
  </cols>
  <sheetData>
    <row r="1" spans="1:8" x14ac:dyDescent="0.2">
      <c r="A1" s="33" t="s">
        <v>55</v>
      </c>
      <c r="B1" s="35"/>
      <c r="C1" s="34"/>
      <c r="D1" s="35"/>
      <c r="E1" s="34"/>
    </row>
    <row r="2" spans="1:8" x14ac:dyDescent="0.2">
      <c r="A2" s="33" t="s">
        <v>56</v>
      </c>
      <c r="B2" s="35"/>
      <c r="C2" s="36"/>
      <c r="D2" s="35"/>
      <c r="E2" s="36"/>
    </row>
    <row r="3" spans="1:8" ht="13.5" thickBot="1" x14ac:dyDescent="0.25">
      <c r="A3" s="37"/>
      <c r="B3" s="35"/>
      <c r="C3" s="36"/>
      <c r="D3" s="35"/>
      <c r="E3" s="36"/>
    </row>
    <row r="4" spans="1:8" ht="15.95" customHeight="1" thickBot="1" x14ac:dyDescent="0.25">
      <c r="A4" s="83"/>
      <c r="B4" s="39">
        <v>2019</v>
      </c>
      <c r="C4" s="84" t="s">
        <v>2</v>
      </c>
      <c r="D4" s="141" t="s">
        <v>3</v>
      </c>
      <c r="E4" s="84">
        <v>2019</v>
      </c>
      <c r="F4" s="84" t="s">
        <v>2</v>
      </c>
      <c r="G4" s="85" t="s">
        <v>3</v>
      </c>
      <c r="H4" s="86"/>
    </row>
    <row r="5" spans="1:8" x14ac:dyDescent="0.2">
      <c r="A5" s="87"/>
      <c r="B5" s="88" t="s">
        <v>57</v>
      </c>
      <c r="C5" s="89" t="s">
        <v>57</v>
      </c>
      <c r="D5" s="142" t="s">
        <v>57</v>
      </c>
      <c r="E5" s="89" t="s">
        <v>58</v>
      </c>
      <c r="F5" s="89" t="s">
        <v>58</v>
      </c>
      <c r="G5" s="90" t="s">
        <v>58</v>
      </c>
      <c r="H5" s="86"/>
    </row>
    <row r="6" spans="1:8" x14ac:dyDescent="0.2">
      <c r="A6" s="87"/>
      <c r="B6" s="70" t="s">
        <v>59</v>
      </c>
      <c r="C6" s="91" t="s">
        <v>59</v>
      </c>
      <c r="D6" s="142" t="s">
        <v>59</v>
      </c>
      <c r="E6" s="91" t="s">
        <v>60</v>
      </c>
      <c r="F6" s="91" t="s">
        <v>60</v>
      </c>
      <c r="G6" s="92" t="s">
        <v>60</v>
      </c>
      <c r="H6" s="86"/>
    </row>
    <row r="7" spans="1:8" x14ac:dyDescent="0.2">
      <c r="A7" s="87" t="s">
        <v>7</v>
      </c>
      <c r="B7" s="70" t="s">
        <v>61</v>
      </c>
      <c r="C7" s="91" t="s">
        <v>61</v>
      </c>
      <c r="D7" s="142" t="s">
        <v>61</v>
      </c>
      <c r="E7" s="91" t="s">
        <v>61</v>
      </c>
      <c r="F7" s="91" t="s">
        <v>61</v>
      </c>
      <c r="G7" s="92" t="s">
        <v>61</v>
      </c>
      <c r="H7" s="86"/>
    </row>
    <row r="8" spans="1:8" x14ac:dyDescent="0.2">
      <c r="A8" s="93"/>
      <c r="B8" s="94" t="s">
        <v>62</v>
      </c>
      <c r="C8" s="95" t="s">
        <v>62</v>
      </c>
      <c r="D8" s="145" t="s">
        <v>62</v>
      </c>
      <c r="E8" s="95" t="s">
        <v>62</v>
      </c>
      <c r="F8" s="95" t="s">
        <v>62</v>
      </c>
      <c r="G8" s="96" t="s">
        <v>62</v>
      </c>
      <c r="H8" s="86"/>
    </row>
    <row r="9" spans="1:8" ht="18" customHeight="1" x14ac:dyDescent="0.2">
      <c r="A9" s="97" t="s">
        <v>13</v>
      </c>
      <c r="B9" s="55">
        <v>15478</v>
      </c>
      <c r="C9" s="98">
        <v>14345</v>
      </c>
      <c r="D9" s="146">
        <v>13411</v>
      </c>
      <c r="E9" s="98">
        <v>6829</v>
      </c>
      <c r="F9" s="98">
        <v>5547</v>
      </c>
      <c r="G9" s="99">
        <v>5196</v>
      </c>
      <c r="H9" s="100"/>
    </row>
    <row r="10" spans="1:8" ht="15.95" customHeight="1" x14ac:dyDescent="0.2">
      <c r="A10" s="97" t="s">
        <v>14</v>
      </c>
      <c r="B10" s="55">
        <v>4009</v>
      </c>
      <c r="C10" s="98">
        <v>3677</v>
      </c>
      <c r="D10" s="146">
        <v>3378</v>
      </c>
      <c r="E10" s="98">
        <v>1485</v>
      </c>
      <c r="F10" s="98">
        <v>1167</v>
      </c>
      <c r="G10" s="99">
        <v>1156</v>
      </c>
      <c r="H10" s="100"/>
    </row>
    <row r="11" spans="1:8" ht="15.95" customHeight="1" x14ac:dyDescent="0.2">
      <c r="A11" s="97" t="s">
        <v>15</v>
      </c>
      <c r="B11" s="55">
        <v>1505</v>
      </c>
      <c r="C11" s="98">
        <v>1341</v>
      </c>
      <c r="D11" s="146">
        <v>1240</v>
      </c>
      <c r="E11" s="98">
        <v>492</v>
      </c>
      <c r="F11" s="98">
        <v>377</v>
      </c>
      <c r="G11" s="99">
        <v>375</v>
      </c>
      <c r="H11" s="100"/>
    </row>
    <row r="12" spans="1:8" ht="15.95" customHeight="1" x14ac:dyDescent="0.2">
      <c r="A12" s="97" t="s">
        <v>16</v>
      </c>
      <c r="B12" s="55">
        <v>1108</v>
      </c>
      <c r="C12" s="98">
        <v>1007</v>
      </c>
      <c r="D12" s="146">
        <v>948</v>
      </c>
      <c r="E12" s="98">
        <v>399</v>
      </c>
      <c r="F12" s="98">
        <v>325</v>
      </c>
      <c r="G12" s="99">
        <v>323</v>
      </c>
      <c r="H12" s="100"/>
    </row>
    <row r="13" spans="1:8" ht="15.95" customHeight="1" x14ac:dyDescent="0.2">
      <c r="A13" s="97" t="s">
        <v>17</v>
      </c>
      <c r="B13" s="55">
        <v>3549</v>
      </c>
      <c r="C13" s="98">
        <v>3348</v>
      </c>
      <c r="D13" s="146">
        <v>2989</v>
      </c>
      <c r="E13" s="98">
        <v>1465</v>
      </c>
      <c r="F13" s="98">
        <v>1223</v>
      </c>
      <c r="G13" s="99">
        <v>1154</v>
      </c>
      <c r="H13" s="100"/>
    </row>
    <row r="14" spans="1:8" ht="15.95" customHeight="1" x14ac:dyDescent="0.2">
      <c r="A14" s="97" t="s">
        <v>18</v>
      </c>
      <c r="B14" s="55">
        <v>1423</v>
      </c>
      <c r="C14" s="98">
        <v>1328</v>
      </c>
      <c r="D14" s="146">
        <v>1203</v>
      </c>
      <c r="E14" s="98">
        <v>569</v>
      </c>
      <c r="F14" s="98">
        <v>470</v>
      </c>
      <c r="G14" s="99">
        <v>450</v>
      </c>
      <c r="H14" s="100"/>
    </row>
    <row r="15" spans="1:8" ht="15.95" customHeight="1" x14ac:dyDescent="0.2">
      <c r="A15" s="97" t="s">
        <v>19</v>
      </c>
      <c r="B15" s="55">
        <v>1002</v>
      </c>
      <c r="C15" s="98">
        <v>902</v>
      </c>
      <c r="D15" s="146">
        <v>817</v>
      </c>
      <c r="E15" s="98">
        <v>361</v>
      </c>
      <c r="F15" s="98">
        <v>283</v>
      </c>
      <c r="G15" s="99">
        <v>269</v>
      </c>
      <c r="H15" s="100"/>
    </row>
    <row r="16" spans="1:8" ht="15.95" customHeight="1" x14ac:dyDescent="0.2">
      <c r="A16" s="97" t="s">
        <v>20</v>
      </c>
      <c r="B16" s="55">
        <v>718</v>
      </c>
      <c r="C16" s="98">
        <v>646</v>
      </c>
      <c r="D16" s="146">
        <v>582</v>
      </c>
      <c r="E16" s="98">
        <v>276</v>
      </c>
      <c r="F16" s="98">
        <v>218</v>
      </c>
      <c r="G16" s="99">
        <v>201</v>
      </c>
      <c r="H16" s="100"/>
    </row>
    <row r="17" spans="1:8" ht="15.95" customHeight="1" x14ac:dyDescent="0.2">
      <c r="A17" s="97" t="s">
        <v>21</v>
      </c>
      <c r="B17" s="55">
        <v>676</v>
      </c>
      <c r="C17" s="98">
        <v>626</v>
      </c>
      <c r="D17" s="146">
        <v>548</v>
      </c>
      <c r="E17" s="98">
        <v>223</v>
      </c>
      <c r="F17" s="98">
        <v>183</v>
      </c>
      <c r="G17" s="99">
        <v>156</v>
      </c>
      <c r="H17" s="100"/>
    </row>
    <row r="18" spans="1:8" ht="15.95" customHeight="1" x14ac:dyDescent="0.2">
      <c r="A18" s="97" t="s">
        <v>22</v>
      </c>
      <c r="B18" s="55">
        <v>1128</v>
      </c>
      <c r="C18" s="98">
        <v>1023</v>
      </c>
      <c r="D18" s="146">
        <v>917</v>
      </c>
      <c r="E18" s="98">
        <v>398</v>
      </c>
      <c r="F18" s="98">
        <v>316</v>
      </c>
      <c r="G18" s="99">
        <v>312</v>
      </c>
      <c r="H18" s="100"/>
    </row>
    <row r="19" spans="1:8" ht="15.95" customHeight="1" x14ac:dyDescent="0.2">
      <c r="A19" s="97" t="s">
        <v>23</v>
      </c>
      <c r="B19" s="55">
        <v>723</v>
      </c>
      <c r="C19" s="98">
        <v>684</v>
      </c>
      <c r="D19" s="146">
        <v>646</v>
      </c>
      <c r="E19" s="98">
        <v>271</v>
      </c>
      <c r="F19" s="98">
        <v>226</v>
      </c>
      <c r="G19" s="99">
        <v>209</v>
      </c>
      <c r="H19" s="100"/>
    </row>
    <row r="20" spans="1:8" ht="15.95" customHeight="1" x14ac:dyDescent="0.2">
      <c r="A20" s="97" t="s">
        <v>24</v>
      </c>
      <c r="B20" s="55">
        <v>1358</v>
      </c>
      <c r="C20" s="98">
        <v>1230</v>
      </c>
      <c r="D20" s="146">
        <v>1123</v>
      </c>
      <c r="E20" s="98">
        <v>514</v>
      </c>
      <c r="F20" s="98">
        <v>395</v>
      </c>
      <c r="G20" s="99">
        <v>369</v>
      </c>
      <c r="H20" s="100"/>
    </row>
    <row r="21" spans="1:8" ht="15.95" customHeight="1" x14ac:dyDescent="0.2">
      <c r="A21" s="97" t="s">
        <v>25</v>
      </c>
      <c r="B21" s="55">
        <v>1507</v>
      </c>
      <c r="C21" s="98">
        <v>1414</v>
      </c>
      <c r="D21" s="146">
        <v>1193</v>
      </c>
      <c r="E21" s="98">
        <v>456</v>
      </c>
      <c r="F21" s="98">
        <v>362</v>
      </c>
      <c r="G21" s="99">
        <v>344</v>
      </c>
      <c r="H21" s="100"/>
    </row>
    <row r="22" spans="1:8" ht="15.95" customHeight="1" x14ac:dyDescent="0.2">
      <c r="A22" s="97" t="s">
        <v>26</v>
      </c>
      <c r="B22" s="55">
        <v>1797</v>
      </c>
      <c r="C22" s="98">
        <v>1655</v>
      </c>
      <c r="D22" s="146">
        <v>1378</v>
      </c>
      <c r="E22" s="98">
        <v>538</v>
      </c>
      <c r="F22" s="98">
        <v>412</v>
      </c>
      <c r="G22" s="99">
        <v>380</v>
      </c>
      <c r="H22" s="100"/>
    </row>
    <row r="23" spans="1:8" ht="15.95" customHeight="1" x14ac:dyDescent="0.2">
      <c r="A23" s="97" t="s">
        <v>27</v>
      </c>
      <c r="B23" s="55">
        <v>485</v>
      </c>
      <c r="C23" s="98">
        <v>438</v>
      </c>
      <c r="D23" s="146">
        <v>396</v>
      </c>
      <c r="E23" s="98">
        <v>162</v>
      </c>
      <c r="F23" s="98">
        <v>126</v>
      </c>
      <c r="G23" s="99">
        <v>124</v>
      </c>
      <c r="H23" s="100"/>
    </row>
    <row r="24" spans="1:8" ht="15.95" customHeight="1" x14ac:dyDescent="0.2">
      <c r="A24" s="97" t="s">
        <v>28</v>
      </c>
      <c r="B24" s="55">
        <v>2396</v>
      </c>
      <c r="C24" s="98">
        <v>2166</v>
      </c>
      <c r="D24" s="146">
        <v>2027</v>
      </c>
      <c r="E24" s="98">
        <v>771</v>
      </c>
      <c r="F24" s="98">
        <v>595</v>
      </c>
      <c r="G24" s="99">
        <v>619</v>
      </c>
      <c r="H24" s="100"/>
    </row>
    <row r="25" spans="1:8" ht="15.95" customHeight="1" x14ac:dyDescent="0.2">
      <c r="A25" s="97" t="s">
        <v>29</v>
      </c>
      <c r="B25" s="55">
        <v>283</v>
      </c>
      <c r="C25" s="98">
        <v>267</v>
      </c>
      <c r="D25" s="146">
        <v>251</v>
      </c>
      <c r="E25" s="98">
        <v>89</v>
      </c>
      <c r="F25" s="98">
        <v>72</v>
      </c>
      <c r="G25" s="99">
        <v>73</v>
      </c>
      <c r="H25" s="100"/>
    </row>
    <row r="26" spans="1:8" ht="15.95" customHeight="1" x14ac:dyDescent="0.2">
      <c r="A26" s="97" t="s">
        <v>30</v>
      </c>
      <c r="B26" s="55">
        <v>1152</v>
      </c>
      <c r="C26" s="98">
        <v>1036</v>
      </c>
      <c r="D26" s="146">
        <v>921</v>
      </c>
      <c r="E26" s="98">
        <v>281</v>
      </c>
      <c r="F26" s="98">
        <v>215</v>
      </c>
      <c r="G26" s="99">
        <v>199</v>
      </c>
      <c r="H26" s="100"/>
    </row>
    <row r="27" spans="1:8" ht="15.95" customHeight="1" x14ac:dyDescent="0.2">
      <c r="A27" s="97" t="s">
        <v>31</v>
      </c>
      <c r="B27" s="55">
        <v>633</v>
      </c>
      <c r="C27" s="98">
        <v>569</v>
      </c>
      <c r="D27" s="146">
        <v>533</v>
      </c>
      <c r="E27" s="98">
        <v>141</v>
      </c>
      <c r="F27" s="98">
        <v>103</v>
      </c>
      <c r="G27" s="99">
        <v>102</v>
      </c>
      <c r="H27" s="100"/>
    </row>
    <row r="28" spans="1:8" ht="15.95" customHeight="1" x14ac:dyDescent="0.2">
      <c r="A28" s="97" t="s">
        <v>32</v>
      </c>
      <c r="B28" s="55">
        <v>828</v>
      </c>
      <c r="C28" s="98">
        <v>776</v>
      </c>
      <c r="D28" s="146">
        <v>709</v>
      </c>
      <c r="E28" s="98">
        <v>126</v>
      </c>
      <c r="F28" s="98">
        <v>116</v>
      </c>
      <c r="G28" s="99">
        <v>105</v>
      </c>
      <c r="H28" s="100"/>
    </row>
    <row r="29" spans="1:8" ht="21.95" customHeight="1" thickBot="1" x14ac:dyDescent="0.25">
      <c r="A29" s="101" t="s">
        <v>33</v>
      </c>
      <c r="B29" s="60">
        <f t="shared" ref="B29:G29" si="0">SUM(B9:B28)</f>
        <v>41758</v>
      </c>
      <c r="C29" s="102">
        <f t="shared" si="0"/>
        <v>38478</v>
      </c>
      <c r="D29" s="147">
        <f t="shared" si="0"/>
        <v>35210</v>
      </c>
      <c r="E29" s="102">
        <f t="shared" si="0"/>
        <v>15846</v>
      </c>
      <c r="F29" s="102">
        <f t="shared" si="0"/>
        <v>12731</v>
      </c>
      <c r="G29" s="103">
        <f t="shared" si="0"/>
        <v>12116</v>
      </c>
      <c r="H29" s="100"/>
    </row>
    <row r="30" spans="1:8" ht="9" customHeight="1" x14ac:dyDescent="0.2">
      <c r="A30" s="86"/>
      <c r="B30" s="86"/>
      <c r="C30" s="86"/>
      <c r="D30" s="86"/>
      <c r="E30" s="86"/>
      <c r="F30" s="86"/>
      <c r="G30" s="86"/>
      <c r="H30" s="86"/>
    </row>
    <row r="31" spans="1:8" x14ac:dyDescent="0.2">
      <c r="A31" s="104" t="s">
        <v>63</v>
      </c>
      <c r="B31" s="86"/>
      <c r="C31" s="86"/>
      <c r="D31" s="86"/>
      <c r="E31" s="86"/>
      <c r="F31" s="86"/>
      <c r="G31" s="86"/>
      <c r="H31" s="86"/>
    </row>
    <row r="32" spans="1:8" ht="9" customHeight="1" x14ac:dyDescent="0.2">
      <c r="A32" s="104"/>
      <c r="B32" s="86"/>
      <c r="C32" s="86"/>
      <c r="D32" s="86"/>
      <c r="E32" s="86"/>
      <c r="F32" s="86"/>
      <c r="G32" s="86"/>
      <c r="H32" s="86"/>
    </row>
    <row r="33" spans="1:8" x14ac:dyDescent="0.2">
      <c r="A33" s="105" t="s">
        <v>64</v>
      </c>
      <c r="B33" s="86"/>
      <c r="C33" s="86"/>
      <c r="D33" s="86"/>
      <c r="E33" s="86"/>
      <c r="F33" s="86"/>
      <c r="G33" s="86"/>
      <c r="H33" s="86"/>
    </row>
    <row r="34" spans="1:8" x14ac:dyDescent="0.2">
      <c r="A34" s="105" t="s">
        <v>65</v>
      </c>
      <c r="B34" s="86"/>
      <c r="C34" s="86"/>
      <c r="D34" s="86"/>
      <c r="E34" s="86"/>
      <c r="F34" s="86"/>
      <c r="G34" s="86"/>
      <c r="H34" s="86"/>
    </row>
    <row r="35" spans="1:8" x14ac:dyDescent="0.2">
      <c r="A35" s="86"/>
      <c r="B35" s="86"/>
      <c r="C35" s="86"/>
      <c r="D35" s="86"/>
      <c r="E35" s="86"/>
      <c r="F35" s="86"/>
      <c r="G35" s="86"/>
      <c r="H35" s="8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8</vt:i4>
      </vt:variant>
    </vt:vector>
  </HeadingPairs>
  <TitlesOfParts>
    <vt:vector size="8" baseType="lpstr">
      <vt:lpstr>Taulu 1 vienti</vt:lpstr>
      <vt:lpstr>Taulu 2 tuonti</vt:lpstr>
      <vt:lpstr>Taulu 3 vienti</vt:lpstr>
      <vt:lpstr>Taulu 4 tuonti</vt:lpstr>
      <vt:lpstr>Taulu 5 vienti</vt:lpstr>
      <vt:lpstr>Taulu 6 tuonti</vt:lpstr>
      <vt:lpstr>Taulu 7 vienti</vt:lpstr>
      <vt:lpstr>Taulu 8 tuonti</vt:lpstr>
    </vt:vector>
  </TitlesOfParts>
  <Company>Tulli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Hyytinen Outi</dc:creator>
  <cp:lastModifiedBy>Hyytinen Outi</cp:lastModifiedBy>
  <cp:lastPrinted>2020-09-17T08:33:16Z</cp:lastPrinted>
  <dcterms:created xsi:type="dcterms:W3CDTF">2020-09-17T08:01:52Z</dcterms:created>
  <dcterms:modified xsi:type="dcterms:W3CDTF">2020-09-17T08:34:30Z</dcterms:modified>
</cp:coreProperties>
</file>