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\\fincustoms.tulli.fi\koti2\KotiRoot1\T2086\A_tulli.fi_uudet sisällöt\"/>
    </mc:Choice>
  </mc:AlternateContent>
  <bookViews>
    <workbookView xWindow="0" yWindow="0" windowWidth="23040" windowHeight="9220"/>
  </bookViews>
  <sheets>
    <sheet name="ENKÄ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F34" i="2"/>
  <c r="E34" i="2"/>
  <c r="G33" i="2"/>
  <c r="F33" i="2"/>
  <c r="E33" i="2"/>
  <c r="G32" i="2"/>
  <c r="F32" i="2"/>
  <c r="E32" i="2"/>
  <c r="E15" i="2" s="1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E9" i="2" s="1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E17" i="2"/>
  <c r="E16" i="2"/>
  <c r="E14" i="2"/>
  <c r="E11" i="2"/>
  <c r="E10" i="2"/>
  <c r="E8" i="2"/>
  <c r="E7" i="2"/>
  <c r="E6" i="2"/>
  <c r="E5" i="2"/>
  <c r="E4" i="2"/>
  <c r="E3" i="2"/>
</calcChain>
</file>

<file path=xl/sharedStrings.xml><?xml version="1.0" encoding="utf-8"?>
<sst xmlns="http://schemas.openxmlformats.org/spreadsheetml/2006/main" count="19" uniqueCount="19">
  <si>
    <r>
      <rPr>
        <sz val="11"/>
        <color rgb="FF000000"/>
        <rFont val="Calibri"/>
        <family val="2"/>
      </rPr>
      <t>Möjliggör ert redovisningssystem ett fullständigt revisionsspår för er tullverksamhet, för flyttningar av varor som är betydande med tanke på skatter eller för bokföringsanteckningar?</t>
    </r>
  </si>
  <si>
    <r>
      <rPr>
        <sz val="11"/>
        <color rgb="FF000000"/>
        <rFont val="Calibri"/>
        <family val="2"/>
      </rPr>
      <t>Hanterar ni tredjelandsvaror eller därtill hörande information?</t>
    </r>
  </si>
  <si>
    <r>
      <rPr>
        <sz val="11"/>
        <color rgb="FF000000"/>
        <rFont val="Calibri"/>
        <family val="2"/>
      </rPr>
      <t>Stöder ledningen en eventuell AEO-ansökan?</t>
    </r>
  </si>
  <si>
    <r>
      <rPr>
        <sz val="11"/>
        <color rgb="FF000000"/>
        <rFont val="Calibri"/>
        <family val="2"/>
      </rPr>
      <t>Har ert företag tillräckliga tullrutiner?</t>
    </r>
  </si>
  <si>
    <r>
      <rPr>
        <sz val="11"/>
        <color rgb="FF000000"/>
        <rFont val="Calibri"/>
        <family val="2"/>
      </rPr>
      <t>Är er datasäkerhet och därtill hörande praxis på tillräcklig nivå?</t>
    </r>
  </si>
  <si>
    <r>
      <rPr>
        <b/>
        <sz val="11"/>
        <color rgb="FF000000"/>
        <rFont val="Calibri"/>
        <family val="2"/>
      </rPr>
      <t>AEOS</t>
    </r>
  </si>
  <si>
    <r>
      <rPr>
        <sz val="11"/>
        <color rgb="FF000000"/>
        <rFont val="Calibri"/>
        <family val="2"/>
      </rPr>
      <t>Är er säkerhetsledning på tillräcklig nivå?</t>
    </r>
  </si>
  <si>
    <r>
      <rPr>
        <sz val="11"/>
        <color rgb="FF000000"/>
        <rFont val="Calibri"/>
        <family val="2"/>
      </rPr>
      <t>Har ni ur säkerhetssynvinkel tagit i beaktande fastighetsövervakning, kontroll av tillträde och lokalsäkerhet?</t>
    </r>
  </si>
  <si>
    <r>
      <rPr>
        <sz val="11"/>
        <color rgb="FF000000"/>
        <rFont val="Calibri"/>
        <family val="2"/>
      </rPr>
      <t>Har ni tagit i beaktande personalsäkerheten på ett omfattande sätt?</t>
    </r>
  </si>
  <si>
    <r>
      <rPr>
        <sz val="11"/>
        <color rgb="FF000000"/>
        <rFont val="Calibri"/>
        <family val="2"/>
      </rPr>
      <t>Är ert företag solvent?</t>
    </r>
  </si>
  <si>
    <r>
      <rPr>
        <sz val="11"/>
        <color rgb="FF000000"/>
        <rFont val="Calibri"/>
        <family val="2"/>
      </rPr>
      <t>Har ni etablerade förfaringssätt för mottagning, lagring och lastning av varor samt för säkring av lastenheter?</t>
    </r>
  </si>
  <si>
    <r>
      <rPr>
        <sz val="11"/>
        <color rgb="FF000000"/>
        <rFont val="Calibri"/>
        <family val="2"/>
      </rPr>
      <t>Har ni ur säkerhetssynvinkel tagit i beaktande affärspartner och externa tjänsteleverantörer.</t>
    </r>
  </si>
  <si>
    <r>
      <rPr>
        <b/>
        <sz val="12"/>
        <color rgb="FF212121"/>
        <rFont val="Times New Roman"/>
        <family val="1"/>
      </rPr>
      <t>Ja</t>
    </r>
  </si>
  <si>
    <r>
      <rPr>
        <b/>
        <sz val="12"/>
        <color rgb="FF212121"/>
        <rFont val="Times New Roman"/>
        <family val="1"/>
      </rPr>
      <t>Nej</t>
    </r>
  </si>
  <si>
    <r>
      <rPr>
        <b/>
        <sz val="12"/>
        <color rgb="FF212121"/>
        <rFont val="Times New Roman"/>
        <family val="1"/>
      </rPr>
      <t>Vet ej</t>
    </r>
  </si>
  <si>
    <r>
      <rPr>
        <b/>
        <sz val="11"/>
        <color rgb="FF000000"/>
        <rFont val="Calibri"/>
        <family val="2"/>
      </rPr>
      <t>AEOC, AEOS och AEOF (Markera valt alternativ med ett x)</t>
    </r>
  </si>
  <si>
    <r>
      <rPr>
        <sz val="11"/>
        <color rgb="FF000000"/>
        <rFont val="Calibri"/>
        <family val="2"/>
      </rPr>
      <t>Har överträdelser av tull- eller skattebestämmelserna upptäckts i ert företag eller av tull- eller skattemyndigheterna under de senaste tre åren?</t>
    </r>
    <r>
      <rPr>
        <sz val="11"/>
        <color rgb="FF000000"/>
        <rFont val="Calibri"/>
        <family val="2"/>
      </rPr>
      <t xml:space="preserve"> </t>
    </r>
  </si>
  <si>
    <r>
      <rPr>
        <sz val="11"/>
        <color rgb="FF000000"/>
        <rFont val="Calibri"/>
        <family val="2"/>
      </rPr>
      <t>Har ert företag ett internt kontrollsystem i bruk?</t>
    </r>
  </si>
  <si>
    <r>
      <rPr>
        <sz val="11"/>
        <color rgb="FF000000"/>
        <rFont val="Calibri"/>
        <family val="2"/>
      </rPr>
      <t>Denna enkät är avsedd för företag som överväger att bli AEO-aktörer.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Enkäten är en förenkling av det AEO-självutvärderingsformulär som företag ska fylla i då de ansöker om AEO-status.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Vid bedömningen av en AEO-ansökan tar Tullen i beaktande bland annat företagets storlek, leveranskedjans roll samt affärsverksamhetens omfattning och typ.</t>
    </r>
    <r>
      <rPr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Ju mer företaget uppfyller villkoren i enkäten, desto bättre är dess förutsättningar att bli AEO-aktör.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</si>
</sst>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212121"/>
      <name val="Times New Roman"/>
      <family val="1"/>
    </font>
    <font>
      <b/>
      <sz val="12"/>
      <color rgb="FF212121"/>
      <name val="Times New Roman"/>
      <family val="1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58800012207406E-2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5574816125979"/>
      </left>
      <right style="thin">
        <color theme="0" tint="-0.34995574816125979"/>
      </right>
      <top style="thin">
        <color theme="0" tint="-0.34995574816125979"/>
      </top>
      <bottom style="thin">
        <color theme="0" tint="-0.34995574816125979"/>
      </bottom>
      <diagonal/>
    </border>
    <border>
      <left style="thin">
        <color theme="0" tint="-0.34995574816125979"/>
      </left>
      <right/>
      <top style="thin">
        <color theme="0" tint="-0.34995574816125979"/>
      </top>
      <bottom style="thin">
        <color theme="0" tint="-0.34995574816125979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1" fillId="0" borderId="0"/>
  </cellStyleXfs>
  <cellXfs count="34">
    <xf numFmtId="0" fontId="0" fillId="0" borderId="0" xfId="0"/>
    <xf numFmtId="0" fontId="0" fillId="2" borderId="0" xfId="8" applyFont="1" applyFill="1"/>
    <xf numFmtId="0" fontId="2" fillId="2" borderId="0" xfId="8" applyFont="1" applyFill="1" applyAlignment="1">
      <alignment wrapText="1" shrinkToFit="1"/>
    </xf>
    <xf numFmtId="0" fontId="0" fillId="2" borderId="0" xfId="8" applyFont="1" applyFill="1" applyAlignment="1">
      <alignment wrapText="1"/>
    </xf>
    <xf numFmtId="0" fontId="5" fillId="3" borderId="0" xfId="8" applyFont="1" applyFill="1" applyAlignment="1">
      <alignment vertical="center"/>
    </xf>
    <xf numFmtId="0" fontId="0" fillId="2" borderId="1" xfId="8" applyFont="1" applyFill="1" applyBorder="1" applyAlignment="1">
      <alignment vertical="top" wrapText="1"/>
    </xf>
    <xf numFmtId="0" fontId="0" fillId="2" borderId="1" xfId="8" applyFont="1" applyFill="1" applyBorder="1" applyAlignment="1">
      <alignment vertical="top" wrapText="1" shrinkToFit="1"/>
    </xf>
    <xf numFmtId="0" fontId="3" fillId="2" borderId="1" xfId="8" applyFont="1" applyFill="1" applyBorder="1" applyAlignment="1">
      <alignment vertical="top" wrapText="1" shrinkToFit="1"/>
    </xf>
    <xf numFmtId="0" fontId="3" fillId="2" borderId="1" xfId="8" applyFont="1" applyFill="1" applyBorder="1" applyAlignment="1">
      <alignment horizontal="left" vertical="top" wrapText="1"/>
    </xf>
    <xf numFmtId="0" fontId="0" fillId="2" borderId="1" xfId="8" applyFont="1" applyFill="1" applyBorder="1" applyAlignment="1">
      <alignment vertical="top" wrapText="1" shrinkToFit="1"/>
    </xf>
    <xf numFmtId="0" fontId="0" fillId="2" borderId="1" xfId="8" applyFont="1" applyFill="1" applyBorder="1" applyAlignment="1">
      <alignment vertical="top" wrapText="1"/>
    </xf>
    <xf numFmtId="0" fontId="2" fillId="2" borderId="1" xfId="8" applyFont="1" applyFill="1" applyBorder="1" applyAlignment="1">
      <alignment vertical="top" wrapText="1"/>
    </xf>
    <xf numFmtId="0" fontId="0" fillId="2" borderId="0" xfId="8" applyFont="1" applyFill="1" applyAlignment="1">
      <alignment horizontal="left" vertical="top" wrapText="1" shrinkToFit="1"/>
    </xf>
    <xf numFmtId="0" fontId="4" fillId="4" borderId="1" xfId="8" applyFont="1" applyFill="1" applyBorder="1" applyAlignment="1">
      <alignment horizontal="center" vertical="center"/>
    </xf>
    <xf numFmtId="0" fontId="0" fillId="2" borderId="0" xfId="8" applyFont="1" applyFill="1" applyAlignment="1"/>
    <xf numFmtId="0" fontId="6" fillId="2" borderId="0" xfId="8" applyFont="1" applyFill="1" applyAlignment="1">
      <alignment shrinkToFit="1"/>
    </xf>
    <xf numFmtId="0" fontId="6" fillId="2" borderId="0" xfId="8" applyFont="1" applyFill="1" applyAlignment="1">
      <alignment horizontal="left" shrinkToFit="1"/>
    </xf>
    <xf numFmtId="0" fontId="4" fillId="4" borderId="2" xfId="8" applyFont="1" applyFill="1" applyBorder="1" applyAlignment="1">
      <alignment horizontal="center" vertical="center"/>
    </xf>
    <xf numFmtId="0" fontId="0" fillId="2" borderId="0" xfId="8" applyFont="1" applyFill="1" applyBorder="1" applyAlignment="1"/>
    <xf numFmtId="0" fontId="0" fillId="2" borderId="0" xfId="8" applyFont="1" applyFill="1" applyBorder="1"/>
    <xf numFmtId="0" fontId="0" fillId="2" borderId="0" xfId="8" applyFont="1" applyFill="1" applyBorder="1" applyAlignment="1">
      <alignment vertical="top"/>
    </xf>
    <xf numFmtId="0" fontId="6" fillId="2" borderId="0" xfId="8" applyFont="1" applyFill="1" applyBorder="1" applyAlignment="1"/>
    <xf numFmtId="0" fontId="6" fillId="2" borderId="0" xfId="8" applyFont="1" applyFill="1" applyBorder="1" applyAlignment="1">
      <alignment shrinkToFit="1"/>
    </xf>
    <xf numFmtId="0" fontId="0" fillId="2" borderId="0" xfId="8" applyFont="1" applyFill="1" applyBorder="1" applyAlignment="1">
      <alignment vertical="top" wrapText="1"/>
    </xf>
    <xf numFmtId="0" fontId="0" fillId="2" borderId="0" xfId="8" applyFont="1" applyFill="1" applyBorder="1" applyAlignment="1">
      <alignment vertical="top" wrapText="1"/>
    </xf>
    <xf numFmtId="0" fontId="0" fillId="4" borderId="1" xfId="8" applyFont="1" applyFill="1" applyBorder="1" applyAlignment="1">
      <alignment horizontal="center" vertical="center" wrapText="1"/>
    </xf>
    <xf numFmtId="0" fontId="0" fillId="4" borderId="1" xfId="8" applyFont="1" applyFill="1" applyBorder="1" applyAlignment="1">
      <alignment horizontal="center" vertical="center" wrapText="1" shrinkToFit="1"/>
    </xf>
    <xf numFmtId="0" fontId="3" fillId="4" borderId="1" xfId="8" applyFont="1" applyFill="1" applyBorder="1" applyAlignment="1">
      <alignment horizontal="center" vertical="center" wrapText="1" shrinkToFit="1"/>
    </xf>
    <xf numFmtId="0" fontId="3" fillId="4" borderId="1" xfId="8" applyFont="1" applyFill="1" applyBorder="1" applyAlignment="1">
      <alignment horizontal="center" vertical="center" wrapText="1"/>
    </xf>
    <xf numFmtId="0" fontId="0" fillId="4" borderId="1" xfId="8" applyFont="1" applyFill="1" applyBorder="1" applyAlignment="1">
      <alignment horizontal="center" vertical="center" wrapText="1" shrinkToFit="1"/>
    </xf>
    <xf numFmtId="0" fontId="0" fillId="4" borderId="1" xfId="8" applyFont="1" applyFill="1" applyBorder="1" applyAlignment="1">
      <alignment horizontal="center" vertical="center" wrapText="1"/>
    </xf>
    <xf numFmtId="0" fontId="5" fillId="3" borderId="0" xfId="8" applyFont="1" applyFill="1" applyAlignment="1">
      <alignment horizontal="center" vertical="center"/>
    </xf>
    <xf numFmtId="0" fontId="0" fillId="2" borderId="0" xfId="8" applyFont="1" applyFill="1" applyAlignment="1">
      <alignment horizontal="left" vertical="top" wrapText="1" shrinkToFit="1"/>
    </xf>
    <xf numFmtId="0" fontId="0" fillId="2" borderId="0" xfId="8" applyFont="1" applyFill="1" applyAlignment="1">
      <alignment horizontal="left" vertical="center" wrapText="1" shrinkToFit="1"/>
    </xf>
  </cellXfs>
  <cellStyles count="9">
    <cellStyle name="Avattu hyperlinkki" xfId="7" hidden="1"/>
    <cellStyle name="Comma" xfId="4"/>
    <cellStyle name="Comma [0]" xfId="5"/>
    <cellStyle name="Currency" xfId="2"/>
    <cellStyle name="Currency [0]" xfId="3"/>
    <cellStyle name="Hyperlinkki" xfId="6" hidden="1"/>
    <cellStyle name="Normaali" xfId="0" builtinId="0"/>
    <cellStyle name="Normal" xfId="8"/>
    <cellStyle name="Percent" xfId="1"/>
  </cellStyles>
  <dxfs count="6">
    <dxf>
      <font>
        <color theme="1"/>
      </font>
      <fill>
        <patternFill>
          <bgColor theme="9" tint="-0.24991607409894101"/>
        </patternFill>
      </fill>
    </dxf>
    <dxf>
      <font>
        <color theme="1"/>
      </font>
      <fill>
        <patternFill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rgb="FFFF0000"/>
        </patternFill>
      </fill>
    </dxf>
    <dxf>
      <font>
        <color auto="1"/>
      </font>
      <fill>
        <patternFill patternType="solid">
          <bgColor theme="9" tint="-0.24991607409894101"/>
        </patternFill>
      </fill>
    </dxf>
    <dxf>
      <font>
        <color auto="1"/>
      </font>
      <fill>
        <patternFill patternType="solid"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workbookViewId="0">
      <selection sqref="A1:C1"/>
    </sheetView>
  </sheetViews>
  <sheetFormatPr defaultColWidth="8.6328125" defaultRowHeight="14.5" x14ac:dyDescent="0.35"/>
  <cols>
    <col min="1" max="1" width="78.36328125" style="3" customWidth="1"/>
    <col min="2" max="2" width="7.6328125" style="1" customWidth="1"/>
    <col min="3" max="4" width="5.453125" style="1" customWidth="1"/>
    <col min="5" max="5" width="129.6328125" style="1" customWidth="1"/>
    <col min="6" max="6" width="8.6328125" style="14" customWidth="1"/>
    <col min="7" max="7" width="8.6328125" style="1" customWidth="1"/>
    <col min="8" max="16384" width="8.6328125" style="1"/>
  </cols>
  <sheetData>
    <row r="1" spans="1:7" ht="80.150000000000006" customHeight="1" x14ac:dyDescent="0.35">
      <c r="A1" s="33" t="s">
        <v>18</v>
      </c>
      <c r="B1" s="33"/>
      <c r="C1" s="33"/>
      <c r="D1" s="12"/>
      <c r="E1" s="32"/>
    </row>
    <row r="2" spans="1:7" ht="20.149999999999999" customHeight="1" x14ac:dyDescent="0.35">
      <c r="A2" s="2" t="s">
        <v>15</v>
      </c>
      <c r="B2" s="31" t="s">
        <v>12</v>
      </c>
      <c r="C2" s="31" t="s">
        <v>13</v>
      </c>
      <c r="D2" s="31" t="s">
        <v>14</v>
      </c>
      <c r="E2" s="4"/>
      <c r="F2" s="18"/>
      <c r="G2" s="19"/>
    </row>
    <row r="3" spans="1:7" ht="80.150000000000006" customHeight="1" x14ac:dyDescent="0.35">
      <c r="A3" s="5" t="s">
        <v>1</v>
      </c>
      <c r="B3" s="13"/>
      <c r="C3" s="17"/>
      <c r="D3" s="25"/>
      <c r="E3" s="23" t="str">
        <f>IF(B3="X","AEO-asemaa koskevat hakemukset voidaan hyväksyä vain, jos hakijana on talouden toimija, jonka liiketoimia tullilainsäädäntö koskee.","")&amp;IF(C3="X","AEO-asemaa koskevat hakemukset voidaan hyväksyä vain, jos hakijana on talouden toimija, jonka liiketoimia tullilainsäädäntö koskee.","")&amp;IF(D3="X","AEO-asemaa koskevat hakemukset voidaan hyväksyä vain, jos hakijana on talouden toimija, jonka liiketoimia tullilainsäädäntö koskee.","")</f>
        <v/>
      </c>
      <c r="F3" s="23"/>
      <c r="G3" s="20"/>
    </row>
    <row r="4" spans="1:7" ht="80.150000000000006" customHeight="1" x14ac:dyDescent="0.35">
      <c r="A4" s="6" t="s">
        <v>2</v>
      </c>
      <c r="B4" s="13"/>
      <c r="C4" s="17"/>
      <c r="D4" s="26"/>
      <c r="E4" s="24" t="str">
        <f>IF(B4="X","AEO-hakemuksen valmistelu sekä AEO-valtuutuksen myöntäminen ja ylläpito on aikaa vievä prosessi. Huolellinen valmistautuminen on onnistumisen ehto ja tähän tarvitaan koko organisaatiota, erityisesti yrityksen johdon sitoutumista. ","")&amp;IF(C4="X","AEO-hakemuksen valmistelu sekä AEO-valtuutuksen myöntäminen ja ylläpito on aikaa vievä prosessi. Huolellinen valmistautuminen on onnistumisen ehto ja tähän tarvitaan koko organisaatiota, erityisesti yrityksen johdon sitoutumista. ","")&amp;IF(D4="X","AEO-hakemuksen valmistelu sekä AEO-valtuutuksen myöntäminen ja ylläpito on aikaa vievä prosessi. Huolellinen valmistautuminen on onnistumisen ehto ja tähän tarvitaan koko organisaatiota, erityisesti yrityksen johdon sitoutumista. ","")</f>
        <v/>
      </c>
      <c r="F4" s="24"/>
      <c r="G4" s="20"/>
    </row>
    <row r="5" spans="1:7" ht="80.150000000000006" customHeight="1" x14ac:dyDescent="0.35">
      <c r="A5" s="7" t="s">
        <v>0</v>
      </c>
      <c r="B5" s="13"/>
      <c r="C5" s="17"/>
      <c r="D5" s="27"/>
      <c r="E5" s="24" t="str">
        <f>IF(B5="X","Hakijalla on oltava kirjanpito, joka helpottaa kirjanpidon tarkastukseen perustuvien tullitarkastusten tekemistä. Kirjanpito noudattaa yleisesti hyväksyttyjä kirjanpitoperiaatteita.","")&amp;IF(C5="X","Hakijalla on oltava kirjanpito, joka helpottaa kirjanpidon tarkastukseen perustuvien tullitarkastusten tekemistä. Kirjanpito noudattaa yleisesti hyväksyttyjä kirjanpitoperiaatteita.","")&amp;IF(D5="X","Hakijalla on oltava kirjanpito, joka helpottaa kirjanpidon tarkastukseen perustuvien tullitarkastusten tekemistä. Kirjanpito noudattaa yleisesti hyväksyttyjä kirjanpitoperiaatteita.","")</f>
        <v/>
      </c>
      <c r="F5" s="24"/>
      <c r="G5" s="20"/>
    </row>
    <row r="6" spans="1:7" ht="80.150000000000006" customHeight="1" x14ac:dyDescent="0.35">
      <c r="A6" s="7" t="s">
        <v>16</v>
      </c>
      <c r="B6" s="13"/>
      <c r="C6" s="17"/>
      <c r="D6" s="27"/>
      <c r="E6" s="24" t="str">
        <f>IF(B6="X","AEO-toimijalla ei saa olla vakavia tai toistuvia tullilainsäädännön tai verotussääntöjen rikkomisia eikä merkintöjä hakijan taloudelliseen toimintaan liittyvistä vakavista rikoksista","")&amp;IF(C6="X","AEO-toimijalla ei saa olla vakavia tai toistuvia tullilainsäädännön tai verotussääntöjen rikkomisia eikä merkintöjä hakijan taloudelliseen toimintaan liittyvistä vakavista rikoksista","")&amp;IF(D6="X","AEO-toimijalla ei saa olla vakavia tai toistuvia tullilainsäädännön tai verotussääntöjen rikkomisia eikä merkintöjä hakijan taloudelliseen toimintaan liittyvistä vakavista rikoksista","")</f>
        <v/>
      </c>
      <c r="F6" s="24"/>
      <c r="G6" s="20"/>
    </row>
    <row r="7" spans="1:7" ht="80.150000000000006" customHeight="1" x14ac:dyDescent="0.35">
      <c r="A7" s="8" t="s">
        <v>9</v>
      </c>
      <c r="B7" s="13"/>
      <c r="C7" s="17"/>
      <c r="D7" s="28"/>
      <c r="E7" s="24" t="str">
        <f>CONCATENATE(E19,E20)&amp;CONCATENATE(F19,F20)&amp;CONCATENATE(G19,G20)</f>
        <v/>
      </c>
      <c r="F7" s="24"/>
      <c r="G7" s="20"/>
    </row>
    <row r="8" spans="1:7" ht="80.150000000000006" customHeight="1" x14ac:dyDescent="0.35">
      <c r="A8" s="9" t="s">
        <v>17</v>
      </c>
      <c r="B8" s="13"/>
      <c r="C8" s="17"/>
      <c r="D8" s="29"/>
      <c r="E8" s="24" t="str">
        <f>CONCATENATE(E21,E22)&amp;CONCATENATE(F21,F22)&amp;CONCATENATE(G21,G22)</f>
        <v/>
      </c>
      <c r="F8" s="24"/>
      <c r="G8" s="20"/>
    </row>
    <row r="9" spans="1:7" ht="80.150000000000006" customHeight="1" x14ac:dyDescent="0.35">
      <c r="A9" s="10" t="s">
        <v>3</v>
      </c>
      <c r="B9" s="13"/>
      <c r="C9" s="17"/>
      <c r="D9" s="30"/>
      <c r="E9" s="24" t="str">
        <f>CONCATENATE(E23,E24)&amp;CONCATENATE(F23,F24)&amp;CONCATENATE(G23,G24)</f>
        <v/>
      </c>
      <c r="F9" s="24"/>
      <c r="G9" s="20"/>
    </row>
    <row r="10" spans="1:7" ht="80.150000000000006" customHeight="1" x14ac:dyDescent="0.35">
      <c r="A10" s="9" t="s">
        <v>10</v>
      </c>
      <c r="B10" s="13"/>
      <c r="C10" s="17"/>
      <c r="D10" s="29"/>
      <c r="E10" s="24" t="str">
        <f>CONCATENATE(E25,E26,E27)&amp;CONCATENATE(F25,F26,F27)&amp;CONCATENATE(G25,G26,G27)</f>
        <v/>
      </c>
      <c r="F10" s="24"/>
      <c r="G10" s="20"/>
    </row>
    <row r="11" spans="1:7" ht="80.150000000000006" customHeight="1" x14ac:dyDescent="0.35">
      <c r="A11" s="9" t="s">
        <v>4</v>
      </c>
      <c r="B11" s="13"/>
      <c r="C11" s="17"/>
      <c r="D11" s="29"/>
      <c r="E11" s="24" t="str">
        <f>CONCATENATE(E28,E29)&amp;CONCATENATE(F28,F29)&amp;CONCATENATE(G28,G29)</f>
        <v/>
      </c>
      <c r="F11" s="24"/>
      <c r="G11" s="20"/>
    </row>
    <row r="12" spans="1:7" x14ac:dyDescent="0.35">
      <c r="A12" s="9"/>
      <c r="B12" s="29"/>
      <c r="C12" s="29"/>
      <c r="D12" s="29"/>
      <c r="E12" s="24"/>
      <c r="F12" s="24"/>
      <c r="G12" s="20"/>
    </row>
    <row r="13" spans="1:7" ht="20.149999999999999" customHeight="1" x14ac:dyDescent="0.35">
      <c r="A13" s="11" t="s">
        <v>5</v>
      </c>
      <c r="B13" s="29"/>
      <c r="C13" s="29"/>
      <c r="D13" s="29"/>
      <c r="E13" s="24"/>
      <c r="F13" s="24"/>
      <c r="G13" s="20"/>
    </row>
    <row r="14" spans="1:7" ht="80.150000000000006" customHeight="1" x14ac:dyDescent="0.35">
      <c r="A14" s="10" t="s">
        <v>6</v>
      </c>
      <c r="B14" s="13"/>
      <c r="C14" s="17"/>
      <c r="D14" s="30"/>
      <c r="E14" s="24" t="str">
        <f>IF(B14="X","Turvallisuusjohtamisjärjestelmän täytyy sisältää: turvallisuuspolitiikka, riittävä turvallisuusorganisaatio sekä turvallisuusohjeet, toimivaltaisen yhteyshenkilön turvallisuudessa ja riittävä riskienhallinto, jossa AEO on huomioitu.","")&amp;IF(C14="X","Turvallisuusjohtamisjärjestelmän täytyy sisältää: turvallisuuspolitiikka, riittävä turvallisuusorganisaatio sekä turvallisuusohjeet, toimivaltaisen yhteyshenkilön turvallisuudessa ja riittävä riskienhallinto, jossa AEO on huomioitu.","")&amp;IF(D14="X","Turvallisuusjohtamisjärjestelmän täytyy sisältää: turvallisuuspolitiikka, riittävä turvallisuusorganisaatio sekä turvallisuusohjeet, toimivaltaisen yhteyshenkilön turvallisuudessa ja riittävä riskienhallinto, jossa AEO on huomioitu.","")</f>
        <v/>
      </c>
      <c r="F14" s="24"/>
      <c r="G14" s="20"/>
    </row>
    <row r="15" spans="1:7" ht="80.150000000000006" customHeight="1" x14ac:dyDescent="0.35">
      <c r="A15" s="9" t="s">
        <v>7</v>
      </c>
      <c r="B15" s="13"/>
      <c r="C15" s="17"/>
      <c r="D15" s="29"/>
      <c r="E15" s="24" t="str">
        <f>CONCATENATE(E30,E31,E32)&amp;CONCATENATE(F30,F31,F32)&amp;CONCATENATE(G30,G31,G32)</f>
        <v/>
      </c>
      <c r="F15" s="24"/>
      <c r="G15" s="20"/>
    </row>
    <row r="16" spans="1:7" ht="80.150000000000006" customHeight="1" x14ac:dyDescent="0.35">
      <c r="A16" s="10" t="s">
        <v>8</v>
      </c>
      <c r="B16" s="13"/>
      <c r="C16" s="17"/>
      <c r="D16" s="30"/>
      <c r="E16" s="24" t="str">
        <f>IF(B16="X","AEO:lla on oltava riittävät menettelyt työsuhteen elinkaaren turvallisuuden hallintaan. AEO:n täytyy järjestää turvallisuuskoulutusta sekä henkilöstölleen että tarpeen mukaan alihankkijoille.","")&amp;IF(C16="X","AEO:lla on oltava riittävät menettelyt työsuhteen elinkaaren turvallisuuden hallintaan. AEO:n täytyy järjestää turvallisuuskoulutusta sekä henkilöstölleen että tarpeen mukaan alihankkijoille.","")&amp;IF(D16="X","AEO:lla on oltava riittävät menettelyt työsuhteen elinkaaren turvallisuuden hallintaan. AEO:n täytyy järjestää turvallisuuskoulutusta sekä henkilöstölleen että tarpeen mukaan alihankkijoille.","")</f>
        <v/>
      </c>
      <c r="F16" s="24"/>
      <c r="G16" s="20"/>
    </row>
    <row r="17" spans="1:7" ht="80.150000000000006" customHeight="1" x14ac:dyDescent="0.35">
      <c r="A17" s="10" t="s">
        <v>11</v>
      </c>
      <c r="B17" s="13"/>
      <c r="C17" s="17"/>
      <c r="D17" s="30"/>
      <c r="E17" s="24" t="str">
        <f>CONCATENATE(E33,E34)&amp;CONCATENATE(F33,F34)&amp;CONCATENATE(G33,G34)</f>
        <v/>
      </c>
      <c r="F17" s="24"/>
      <c r="G17" s="20"/>
    </row>
    <row r="18" spans="1:7" x14ac:dyDescent="0.35">
      <c r="E18" s="18"/>
      <c r="F18" s="18"/>
      <c r="G18" s="18"/>
    </row>
    <row r="19" spans="1:7" x14ac:dyDescent="0.35">
      <c r="E19" s="21" t="str">
        <f>IF(B7="X","AEO-toimijan taloudellinen asema on oltava hyvä ja riittävä täyttämään sen sitoumukset: ","")</f>
        <v/>
      </c>
      <c r="F19" s="21" t="str">
        <f>IF(C7="X","AEO-toimijan taloudellinen asema on oltava hyvä ja riittävä täyttämään sen sitoumukset: ","")</f>
        <v/>
      </c>
      <c r="G19" s="21" t="str">
        <f>IF(D7="X","AEO-toimijan taloudellinen asema on oltava hyvä ja riittävä täyttämään sen sitoumukset: ","")</f>
        <v/>
      </c>
    </row>
    <row r="20" spans="1:7" x14ac:dyDescent="0.35">
      <c r="E20" s="22" t="str">
        <f>IF(B7="X","AEO:lta edellytetään mm. että yritystä vastaan ei ole aloitettu konkurssi- tai maksukyvyttömyysmenettelyjä viimeisten kolmen vuoden aikana, kymmenen prosentin omavaraisuusastetta.","")</f>
        <v/>
      </c>
      <c r="F20" s="22" t="str">
        <f>IF(C7="X","AEO:lta edellytetään mm. että yritystä vastaan ei ole aloitettu konkurssi- tai maksukyvyttömyysmenettelyjä viimeisten kolmen vuoden aikana, kymmenen prosentin omavaraisuusastetta.","")</f>
        <v/>
      </c>
      <c r="G20" s="22" t="str">
        <f>IF(D7="X","AEO:lta edellytetään mm. että yritystä vastaan ei ole aloitettu konkurssi- tai maksukyvyttömyysmenettelyjä viimeisten kolmen vuoden aikana, kymmenen prosentin omavaraisuusastetta.","")</f>
        <v/>
      </c>
    </row>
    <row r="21" spans="1:7" x14ac:dyDescent="0.35">
      <c r="E21" s="22" t="str">
        <f>IF(B8="X","AEO-toimijan pitää pystyä itse havaitsemaan ja ennalta ehkäisemään poikkeamia: Yrityksellä on 1. riittävä sisäisen valvonnan organisaatio, joka sisältää sisäisen valvonnan menettelytavat ja ohjeet, 2. sisäinen tarkastustoiminta, ","")</f>
        <v/>
      </c>
      <c r="F21" s="22" t="str">
        <f>IF(C8="X","AEO-toimijan pitää pystyä itse havaitsemaan ja ennalta ehkäisemään poikkeamia: Yrityksellä on 1. riittävä sisäisen valvonnan organisaatio, joka sisältää sisäisen valvonnan menettelytavat ja ohjeet, 2. sisäinen tarkastustoiminta, ","")</f>
        <v/>
      </c>
      <c r="G21" s="22" t="str">
        <f>IF(D8="X","AEO-toimijan pitää pystyä itse havaitsemaan ja ennalta ehkäisemään poikkeamia: Yrityksellä on 1. riittävä sisäisen valvonnan organisaatio, joka sisältää sisäisen valvonnan menettelytavat ja ohjeet, 2. sisäinen tarkastustoiminta, ","")</f>
        <v/>
      </c>
    </row>
    <row r="22" spans="1:7" x14ac:dyDescent="0.35">
      <c r="E22" s="22" t="str">
        <f>IF(B8="X","jolla kyetään estämään ja havaitsemaan virheet sekä laittomat tai luvattomat tapahtumat ja oikaisemaan virheet ja 3. tulliviranomaiselle pystytään ilmoittamaan havaitusta luvattomasta tai lainvastaisesta toiminnasta.","")</f>
        <v/>
      </c>
      <c r="F22" s="22" t="str">
        <f>IF(C8="X","jolla kyetään estämään ja havaitsemaan virheet sekä laittomat tai luvattomat tapahtumat ja oikaisemaan virheet ja 3. tulliviranomaiselle pystytään ilmoittamaan havaitusta luvattomasta tai lainvastaisesta toiminnasta.","")</f>
        <v/>
      </c>
      <c r="G22" s="22" t="str">
        <f>IF(D8="X","jolla kyetään estämään ja havaitsemaan virheet sekä laittomat tai luvattomat tapahtumat ja oikaisemaan virheet ja 3. tulliviranomaiselle pystytään ilmoittamaan havaitusta luvattomasta tai lainvastaisesta toiminnasta.","")</f>
        <v/>
      </c>
    </row>
    <row r="23" spans="1:7" x14ac:dyDescent="0.35">
      <c r="E23" s="22" t="str">
        <f>IF(B9="X","AEO-toimijalla täytyy olla menettelyt ja työohjeet tulli-ilmoitusten antamiseen sekä Tullin kannalta pysyvien tietojen hallinnointiin ja  niiden muuttamiseen on menettelyt ja vastuuhenkilöt.","")</f>
        <v/>
      </c>
      <c r="F23" s="22" t="str">
        <f>IF(C9="X","AEO-toimijalla täytyy olla menettelyt ja työohjeet tulli-ilmoitusten antamiseen sekä Tullin kannalta pysyvien tietojen hallinnointiin ja  niiden muuttamiseen on menettelyt ja vastuuhenkilöt.","")</f>
        <v/>
      </c>
      <c r="G23" s="22" t="str">
        <f>IF(D9="X","AEO-toimijalla täytyy olla menettelyt ja työohjeet tulli-ilmoitusten antamiseen sekä Tullin kannalta pysyvien tietojen hallinnointiin ja  niiden muuttamiseen on menettelyt ja vastuuhenkilöt.","")</f>
        <v/>
      </c>
    </row>
    <row r="24" spans="1:7" x14ac:dyDescent="0.35">
      <c r="E24" s="22" t="str">
        <f>IF(B9="X","Työntekijät ovat tietoisia velvollisuudesta ilmoittaa Tullille vaatimusten noudattamiseen liittyvistä vaikeuksista ja tähän on olemassa menettelyt. ","")</f>
        <v/>
      </c>
      <c r="F24" s="22" t="str">
        <f>IF(C9="X","Työntekijät ovat tietoisia velvollisuudesta ilmoittaa Tullille vaatimusten noudattamiseen liittyvistä vaikeuksista ja tähän on olemassa menettelyt. ","")</f>
        <v/>
      </c>
      <c r="G24" s="22" t="str">
        <f>IF(D9="X","Työntekijät ovat tietoisia velvollisuudesta ilmoittaa Tullille vaatimusten noudattamiseen liittyvistä vaikeuksista ja tähän on olemassa menettelyt. ","")</f>
        <v/>
      </c>
    </row>
    <row r="25" spans="1:7" x14ac:dyDescent="0.35">
      <c r="E25" s="16" t="str">
        <f>IF(B10="X","Tämä aihealue on laaja, mutta yrityksen pitää esimerkiksi valvoa varastointi- ja tuotantoalueita. Erilaiset tavarat varastossa pitää erottaa ja käytössä pitää olla riittävät valvontamenettelyt tuotteiden pakkaamisessa. ","")</f>
        <v/>
      </c>
      <c r="F25" s="16" t="str">
        <f>IF(C10="X","Tämä aihealue on laaja, mutta yrityksen pitää esimerkiksi valvoa varastointi- ja tuotantoalueita. Erilaiset tavarat varastossa pitää erottaa ja käytössä pitää olla riittävät valvontamenettelyt tuotteiden pakkaamisessa. ","")</f>
        <v/>
      </c>
      <c r="G25" s="16" t="str">
        <f>IF(D10="X","Tämä aihealue on laaja, mutta yrityksen pitää esimerkiksi valvoa varastointi- ja tuotantoalueita. Erilaiset tavarat varastossa pitää erottaa ja käytössä pitää olla riittävät valvontamenettelyt tuotteiden pakkaamisessa. ","")</f>
        <v/>
      </c>
    </row>
    <row r="26" spans="1:7" x14ac:dyDescent="0.35">
      <c r="E26" s="16" t="str">
        <f>IF(B10="X","Sisäinen valvonta pitää ulottaa myös varastointiin ja tuotantoon. Myös tuotannon laaduntarkastus pitää olla käytössä. huomioinut rahtiyksikköjen turvallisen säilyttämisen. ","")</f>
        <v/>
      </c>
      <c r="F26" s="16" t="str">
        <f>IF(C10="X","Sisäinen valvonta pitää ulottaa myös varastointiin ja tuotantoon. Myös tuotannon laaduntarkastus pitää olla käytössä. huomioinut rahtiyksikköjen turvallisen säilyttämisen. ","")</f>
        <v/>
      </c>
      <c r="G26" s="16" t="str">
        <f>IF(D10="X","Sisäinen valvonta pitää ulottaa myös varastointiin ja tuotantoon. Myös tuotannon laaduntarkastus pitää olla käytössä. huomioinut rahtiyksikköjen turvallisen säilyttämisen. ","")</f>
        <v/>
      </c>
    </row>
    <row r="27" spans="1:7" x14ac:dyDescent="0.35">
      <c r="E27" s="16" t="str">
        <f>IF(B10="X","Rahtiyksiköiden kohdalla yrityksen pitää  varmistaa rahtiyksikköjen turvallisen säilyttämisen. Yrityksellä pitää myös olla tarkastus- ja huoltomenettelyt sekä menettelyt luvattoman käsittelyn varalle sekä sinetöintimenettelyt.","")</f>
        <v/>
      </c>
      <c r="F27" s="16" t="str">
        <f>IF(C10="X","Rahtiyksiköiden kohdalla yrityksen pitää  varmistaa rahtiyksikköjen turvallisen säilyttämisen. Yrityksellä pitää myös olla tarkastus- ja huoltomenettelyt sekä menettelyt luvattoman käsittelyn varalle sekä sinetöintimenettelyt.","")</f>
        <v/>
      </c>
      <c r="G27" s="16" t="str">
        <f>IF(D10="X","Rahtiyksiköiden kohdalla yrityksen pitää  varmistaa rahtiyksikköjen turvallisen säilyttämisen. Yrityksellä pitää myös olla tarkastus- ja huoltomenettelyt sekä menettelyt luvattoman käsittelyn varalle sekä sinetöintimenettelyt.","")</f>
        <v/>
      </c>
    </row>
    <row r="28" spans="1:7" x14ac:dyDescent="0.35">
      <c r="E28" s="15" t="str">
        <f>IF(B11="X","AEO-toimijan tietojen ja tietojärjestelmien suojauskäytäntöjen tulee olla riittävät. Tähän sisältyy myös tietojen ja asiakirjojen varmistus- ja arkistointikäytännöt. ","")</f>
        <v/>
      </c>
      <c r="F28" s="15" t="str">
        <f>IF(C11="X","AEO-toimijan tietojen ja tietojärjestelmien suojauskäytäntöjen tulee olla riittävät. Tähän sisältyy myös tietojen ja asiakirjojen varmistus- ja arkistointikäytännöt. ","")</f>
        <v/>
      </c>
      <c r="G28" s="15" t="str">
        <f>IF(D11="X","AEO-toimijan tietojen ja tietojärjestelmien suojauskäytäntöjen tulee olla riittävät. Tähän sisältyy myös tietojen ja asiakirjojen varmistus- ja arkistointikäytännöt. ","")</f>
        <v/>
      </c>
    </row>
    <row r="29" spans="1:7" x14ac:dyDescent="0.35">
      <c r="E29" s="15" t="str">
        <f>IF(B11="X","Tietoturvavaatimukset on tehty myös ulkopuolisille toimijoille ja yritys valvoo näiden toteutumista.","")</f>
        <v/>
      </c>
      <c r="F29" s="15" t="str">
        <f>IF(C11="X","Tietoturvavaatimukset on tehty myös ulkopuolisille toimijoille ja yritys valvoo näiden toteutumista.","")</f>
        <v/>
      </c>
      <c r="G29" s="15" t="str">
        <f>IF(D11="X","Tietoturvavaatimukset on tehty myös ulkopuolisille toimijoille ja yritys valvoo näiden toteutumista.","")</f>
        <v/>
      </c>
    </row>
    <row r="30" spans="1:7" x14ac:dyDescent="0.35">
      <c r="E30" s="16" t="str">
        <f>IF(B15="X","AEOS/F-toimijan täytyy huomioida: aluerajojen ja/tai rakennusten suojaaminen ja kunnossapido, ajoneuvojen pääsynvalvonta ja ohjeistus ajoneuvokäytäntöihin,  riittävät pääsynvalvonta- ja turvallisuusvalvontamenettelyt luvattoman pääsyn estämiseksi ","")</f>
        <v/>
      </c>
      <c r="F30" s="16" t="str">
        <f>IF(C15="X","AEOS/F-toimijan täytyy huomioida: aluerajojen ja/tai rakennusten suojaaminen ja kunnossapido, ajoneuvojen pääsynvalvonta ja ohjeistus ajoneuvokäytäntöihin,  riittävät pääsynvalvonta- ja turvallisuusvalvontamenettelyt luvattoman pääsyn estämiseksi ","")</f>
        <v/>
      </c>
      <c r="G30" s="16" t="str">
        <f>IF(D15="X","AEOS/F-toimijan täytyy huomioida: aluerajojen ja/tai rakennusten suojaaminen ja kunnossapido, ajoneuvojen pääsynvalvonta ja ohjeistus ajoneuvokäytäntöihin,  riittävät pääsynvalvonta- ja turvallisuusvalvontamenettelyt luvattoman pääsyn estämiseksi ","")</f>
        <v/>
      </c>
    </row>
    <row r="31" spans="1:7" x14ac:dyDescent="0.35">
      <c r="E31" s="16" t="str">
        <f>IF(B15="X","toimitiloihin, lähetys-, lastaus- ja rahtialueille sekä muihin asiaankuuluviin paikkoihin. AEOS/F -toimijalla pitää olla riittävät avainhallintamenettelyt, mukaan lukien kulkuoikeuksien määrittely. ","")</f>
        <v/>
      </c>
      <c r="F31" s="16" t="str">
        <f>IF(C15="X","toimitiloihin, lähetys-, lastaus- ja rahtialueille sekä muihin asiaankuuluviin paikkoihin. AEOS/F -toimijalla pitää olla riittävät avainhallintamenettelyt, mukaan lukien kulkuoikeuksien määrittely. ","")</f>
        <v/>
      </c>
      <c r="G31" s="16" t="str">
        <f>IF(D15="X","toimitiloihin, lähetys-, lastaus- ja rahtialueille sekä muihin asiaankuuluviin paikkoihin. AEOS/F -toimijalla pitää olla riittävät avainhallintamenettelyt, mukaan lukien kulkuoikeuksien määrittely. ","")</f>
        <v/>
      </c>
    </row>
    <row r="32" spans="1:7" x14ac:dyDescent="0.35">
      <c r="E32" s="16" t="str">
        <f>IF(B15="X","Tämän lisäksi henkilöstön tunnistamismenettelyt ja riittävät vierailijakäytännöt, sekä menettelyt poikkeavien tilanteiden varalle.","")</f>
        <v/>
      </c>
      <c r="F32" s="16" t="str">
        <f>IF(C15="X","Tämän lisäksi henkilöstön tunnistamismenettelyt ja riittävät vierailijakäytännöt, sekä menettelyt poikkeavien tilanteiden varalle.","")</f>
        <v/>
      </c>
      <c r="G32" s="16" t="str">
        <f>IF(D15="X","Tämän lisäksi henkilöstön tunnistamismenettelyt ja riittävät vierailijakäytännöt, sekä menettelyt poikkeavien tilanteiden varalle.","")</f>
        <v/>
      </c>
    </row>
    <row r="33" spans="5:7" x14ac:dyDescent="0.35">
      <c r="E33" s="16" t="str">
        <f>IF(B17="X","Kauppakumppanien  (=toimitusketjun kumppanit) valinta- ja hallinnointimenettelyt täytyy olla käytössä. Sopimuksissa täytyy olla turvallisuusvaatimukset kauppakumppaneille ja näitä vaatimusten täyttymistä pitää valvoa. ","")</f>
        <v/>
      </c>
      <c r="F33" s="16" t="str">
        <f>IF(C17="X","Kauppakumppanien  (=toimitusketjun kumppanit) valinta- ja hallinnointimenettelyt täytyy olla käytössä. Sopimuksissa täytyy olla turvallisuusvaatimukset kauppakumppaneille ja näitä vaatimusten täyttymistä pitää valvoa. ","")</f>
        <v/>
      </c>
      <c r="G33" s="16" t="str">
        <f>IF(D17="X","Kauppakumppanien  (=toimitusketjun kumppanit) valinta- ja hallinnointimenettelyt täytyy olla käytössä. Sopimuksissa täytyy olla turvallisuusvaatimukset kauppakumppaneille ja näitä vaatimusten täyttymistä pitää valvoa. ","")</f>
        <v/>
      </c>
    </row>
    <row r="34" spans="5:7" x14ac:dyDescent="0.35">
      <c r="E34" s="16" t="str">
        <f>IF(B17="X","Ulkoisten palvelutuottajien sopimuksiin pitää myös sisällyttää turvallisuusvaatimusket ja valvoa niiden täyttymistä.","")</f>
        <v/>
      </c>
      <c r="F34" s="16" t="str">
        <f>IF(C17="X","Ulkoisten palvelutuottajien sopimuksiin pitää myös sisällyttää turvallisuusvaatimusket ja valvoa niiden täyttymistä.","")</f>
        <v/>
      </c>
      <c r="G34" s="16" t="str">
        <f>IF(D17="X","Ulkoisten palvelutuottajien sopimuksiin pitää myös sisällyttää turvallisuusvaatimusket ja valvoa niiden täyttymistä.","")</f>
        <v/>
      </c>
    </row>
    <row r="35" spans="5:7" s="3" customFormat="1" x14ac:dyDescent="0.35">
      <c r="E35" s="14"/>
      <c r="F35" s="14"/>
      <c r="G35" s="14"/>
    </row>
    <row r="36" spans="5:7" x14ac:dyDescent="0.35">
      <c r="E36" s="14"/>
      <c r="G36" s="14"/>
    </row>
    <row r="37" spans="5:7" x14ac:dyDescent="0.35">
      <c r="G37" s="14"/>
    </row>
    <row r="38" spans="5:7" x14ac:dyDescent="0.35">
      <c r="G38" s="14"/>
    </row>
    <row r="39" spans="5:7" x14ac:dyDescent="0.35">
      <c r="G39" s="14"/>
    </row>
    <row r="40" spans="5:7" x14ac:dyDescent="0.35">
      <c r="G40" s="14"/>
    </row>
    <row r="41" spans="5:7" x14ac:dyDescent="0.35">
      <c r="G41" s="14"/>
    </row>
    <row r="42" spans="5:7" x14ac:dyDescent="0.35">
      <c r="G42" s="14"/>
    </row>
    <row r="43" spans="5:7" x14ac:dyDescent="0.35">
      <c r="G43" s="14"/>
    </row>
    <row r="44" spans="5:7" x14ac:dyDescent="0.35">
      <c r="G44" s="14"/>
    </row>
    <row r="45" spans="5:7" x14ac:dyDescent="0.35">
      <c r="G45" s="14"/>
    </row>
    <row r="46" spans="5:7" x14ac:dyDescent="0.35">
      <c r="G46" s="14"/>
    </row>
  </sheetData>
  <sheetProtection algorithmName="SHA-512" hashValue="VD51USKQq7ZzgvZPnxU4Y/NWHyuy8LmRKBiLTvES+KYWf3GvafWm5/uLLoaNOCScGvVEh8Uw4yRESKNI3L9IHQ==" saltValue="1zqRKwxIn7snxMd9dE7/5A==" spinCount="100000" sheet="1" objects="1" scenarios="1"/>
  <protectedRanges>
    <protectedRange sqref="B3:D17" name="Alue1"/>
  </protectedRanges>
  <mergeCells count="1">
    <mergeCell ref="A1:C1"/>
  </mergeCells>
  <conditionalFormatting sqref="B3">
    <cfRule type="containsText" dxfId="5" priority="7" operator="containsText" text="x">
      <formula>NOT(ISERROR(SEARCH("x",B3)))</formula>
    </cfRule>
  </conditionalFormatting>
  <conditionalFormatting sqref="B4:B5 B14:B17 B7:B11">
    <cfRule type="containsText" dxfId="4" priority="6" operator="containsText" text="x">
      <formula>NOT(ISERROR(SEARCH("x",B4)))</formula>
    </cfRule>
  </conditionalFormatting>
  <conditionalFormatting sqref="C3">
    <cfRule type="containsText" dxfId="3" priority="4" operator="containsText" text="x">
      <formula>NOT(ISERROR(SEARCH("x",C3)))</formula>
    </cfRule>
  </conditionalFormatting>
  <conditionalFormatting sqref="C4:C5 C14:C17 C7:C11">
    <cfRule type="containsText" dxfId="2" priority="3" operator="containsText" text="x">
      <formula>NOT(ISERROR(SEARCH("x",C4)))</formula>
    </cfRule>
  </conditionalFormatting>
  <conditionalFormatting sqref="B6">
    <cfRule type="containsText" dxfId="1" priority="2" operator="containsText" text="x">
      <formula>NOT(ISERROR(SEARCH("x",B6)))</formula>
    </cfRule>
  </conditionalFormatting>
  <conditionalFormatting sqref="C6">
    <cfRule type="containsText" dxfId="0" priority="1" operator="containsText" text="x">
      <formula>NOT(ISERROR(SEARCH("x",C6)))</formula>
    </cfRule>
  </conditionalFormatting>
  <pageMargins left="0.7" right="0.7" top="0.75" bottom="0.75" header="0.3" footer="0.3"/>
  <pageSetup paperSize="9" orientation="portrait" r:id="rId1"/>
  <ignoredErrors>
    <ignoredError sqref="F12:F13 G12:G13 G19:G34 F18:F35 E3:E5 E7 E9:E43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ENKÄT</vt:lpstr>
    </vt:vector>
  </TitlesOfParts>
  <Manager/>
  <Company>Tulli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Kapanen Katja</dc:creator>
  <cp:keywords/>
  <dc:description/>
  <cp:lastModifiedBy>Idström-Rossi Pirjo</cp:lastModifiedBy>
  <dcterms:created xsi:type="dcterms:W3CDTF">2017-10-09T07:50:02Z</dcterms:created>
  <dcterms:modified xsi:type="dcterms:W3CDTF">2018-08-14T12:40:16Z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